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lin UMSIDA\"/>
    </mc:Choice>
  </mc:AlternateContent>
  <xr:revisionPtr revIDLastSave="0" documentId="13_ncr:1_{0DFDB100-BF86-462F-84C2-F9E80040E0AC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6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2" i="2"/>
  <c r="G72" i="1" l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<sst xmlns="http://schemas.openxmlformats.org/spreadsheetml/2006/main" count="134" uniqueCount="51">
  <si>
    <t>NO</t>
  </si>
  <si>
    <t>NAMA PERUSAHAAN</t>
  </si>
  <si>
    <t>TAHUN</t>
  </si>
  <si>
    <t>TOTAL ASET</t>
  </si>
  <si>
    <t>PENJUALAN BERSIH</t>
  </si>
  <si>
    <t>HARGA POKOK PENJUALAN</t>
  </si>
  <si>
    <t>TOTAL LIABILITAS</t>
  </si>
  <si>
    <t>DVLA</t>
  </si>
  <si>
    <t>PT. Darya-Varia LaboratoriaTbk</t>
  </si>
  <si>
    <t>KAEF</t>
  </si>
  <si>
    <t>PT Kimia. FarmaTbk</t>
  </si>
  <si>
    <t>KLBF</t>
  </si>
  <si>
    <t>PT. Kalbe FarmaTbk</t>
  </si>
  <si>
    <t>CAMP</t>
  </si>
  <si>
    <t>PT. Campina Ice Cream Industry Tbk</t>
  </si>
  <si>
    <t>CLEO</t>
  </si>
  <si>
    <t>PT SarigunaPrimatirtaTbk</t>
  </si>
  <si>
    <t>COCO</t>
  </si>
  <si>
    <t>PT Wahana Interfood Nusantara Tbk</t>
  </si>
  <si>
    <t>DLTA</t>
  </si>
  <si>
    <t>PT. Delta Djakarta Tbk</t>
  </si>
  <si>
    <t>GOOD</t>
  </si>
  <si>
    <t>PT Garudafood Putra Putri Jaya Tbk</t>
  </si>
  <si>
    <t>HOKI</t>
  </si>
  <si>
    <t>PT. Buyung Poetra Sembada Tbk</t>
  </si>
  <si>
    <t>ICBP</t>
  </si>
  <si>
    <t>PT Indofood CBP Sukses Makmur Tbk</t>
  </si>
  <si>
    <t>INDF</t>
  </si>
  <si>
    <t>PT Indofood Sukses Makmur Tbk</t>
  </si>
  <si>
    <t>ROTI</t>
  </si>
  <si>
    <t>PT Nippon IndosariCorpindoTbk</t>
  </si>
  <si>
    <t>STTP</t>
  </si>
  <si>
    <t>PT. Siantar Top Tbk</t>
  </si>
  <si>
    <t>ULTJ</t>
  </si>
  <si>
    <t>PT. Ultra Jaya Milk Industry &amp; Trading Company Tbk</t>
  </si>
  <si>
    <t>ADES</t>
  </si>
  <si>
    <t>PT. Akasha Wira International Tbk.</t>
  </si>
  <si>
    <t>KINO</t>
  </si>
  <si>
    <t>PT. Kino Indonesia Tbk</t>
  </si>
  <si>
    <t>UNVR</t>
  </si>
  <si>
    <t>PT Unilever Indonesia Tbk</t>
  </si>
  <si>
    <t>PENJUALAN BRUTO</t>
  </si>
  <si>
    <t>KODE</t>
  </si>
  <si>
    <t>SATUAN</t>
  </si>
  <si>
    <t>Ribuan Rupiah</t>
  </si>
  <si>
    <t>Rupiah</t>
  </si>
  <si>
    <t>Jutaan Rupiah</t>
  </si>
  <si>
    <t>Ukuran Perusahaan</t>
  </si>
  <si>
    <t>Profitabilitas</t>
  </si>
  <si>
    <t>Leverage</t>
  </si>
  <si>
    <t>∑GRI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</si>
</sst>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5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0" fontId="0" fillId="0" borderId="0" xfId="0" applyNumberFormat="1"/>
    <xf numFmtId="2" fontId="0" fillId="0" borderId="0" xfId="0" applyNumberFormat="1"/>
    <xf numFmtId="0" fontId="6" fillId="0" borderId="0" xfId="0" applyFont="1"/>
    <xf numFmtId="0" fontId="5" fillId="0" borderId="1" xfId="0" applyFont="1" applyBorder="1" applyAlignment="1">
      <alignment horizontal="center"/>
    </xf>
    <xf numFmtId="2" fontId="4" fillId="2" borderId="1" xfId="1" applyNumberFormat="1" applyFill="1" applyBorder="1" applyAlignment="1">
      <alignment horizontal="center" vertical="center"/>
    </xf>
  </cellXfs>
  <cellStyles count="2">
    <cellStyle name="Normal" xfId="0" builtinId="0"/>
    <cellStyle name="Normal 3" xfId="1" xr:uid="{C065222C-C2B0-4224-9F73-C2A54AA967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7"/>
  <sheetViews>
    <sheetView zoomScale="115" zoomScaleNormal="115" workbookViewId="0">
      <pane ySplit="1" topLeftCell="A74" activePane="bottomLeft" state="frozen"/>
      <selection pane="bottomLeft" sqref="A1:D86"/>
    </sheetView>
  </sheetViews>
  <sheetFormatPr defaultRowHeight="15" x14ac:dyDescent="0.25"/>
  <cols>
    <col min="1" max="1" width="4.7109375" customWidth="1"/>
    <col min="2" max="2" width="12.7109375" customWidth="1"/>
    <col min="3" max="3" width="48.85546875" customWidth="1"/>
    <col min="5" max="5" width="15.28515625" customWidth="1"/>
    <col min="6" max="6" width="21.7109375" customWidth="1"/>
    <col min="7" max="7" width="24.42578125" customWidth="1"/>
    <col min="8" max="8" width="26.42578125" customWidth="1"/>
    <col min="9" max="9" width="33.28515625" customWidth="1"/>
    <col min="10" max="10" width="26.85546875" customWidth="1"/>
  </cols>
  <sheetData>
    <row r="1" spans="1:10" ht="15.75" thickBot="1" x14ac:dyDescent="0.3">
      <c r="A1" s="4" t="s">
        <v>0</v>
      </c>
      <c r="B1" s="4" t="s">
        <v>42</v>
      </c>
      <c r="C1" s="4" t="s">
        <v>1</v>
      </c>
      <c r="D1" s="4" t="s">
        <v>2</v>
      </c>
      <c r="E1" s="4" t="s">
        <v>43</v>
      </c>
      <c r="F1" s="5" t="s">
        <v>3</v>
      </c>
      <c r="G1" s="4" t="s">
        <v>6</v>
      </c>
      <c r="H1" s="4" t="s">
        <v>4</v>
      </c>
      <c r="I1" s="4" t="s">
        <v>5</v>
      </c>
      <c r="J1" s="4" t="s">
        <v>41</v>
      </c>
    </row>
    <row r="2" spans="1:10" ht="15.75" thickBot="1" x14ac:dyDescent="0.3">
      <c r="A2" s="7">
        <v>1</v>
      </c>
      <c r="B2" s="10" t="s">
        <v>7</v>
      </c>
      <c r="C2" s="10" t="s">
        <v>8</v>
      </c>
      <c r="D2" s="2">
        <v>2017</v>
      </c>
      <c r="E2" s="3" t="s">
        <v>44</v>
      </c>
      <c r="F2" s="6">
        <v>1640886147</v>
      </c>
      <c r="G2" s="6">
        <v>524586078</v>
      </c>
      <c r="H2" s="6">
        <v>1575647308</v>
      </c>
      <c r="I2" s="6">
        <v>681690889</v>
      </c>
      <c r="J2" s="6">
        <v>893956419</v>
      </c>
    </row>
    <row r="3" spans="1:10" ht="15.75" thickBot="1" x14ac:dyDescent="0.3">
      <c r="A3" s="8"/>
      <c r="B3" s="11"/>
      <c r="C3" s="11"/>
      <c r="D3" s="2">
        <v>2018</v>
      </c>
      <c r="E3" s="3" t="s">
        <v>44</v>
      </c>
      <c r="F3" s="6">
        <v>1682821739</v>
      </c>
      <c r="G3" s="6">
        <v>482559876</v>
      </c>
      <c r="H3" s="6">
        <v>1699657296</v>
      </c>
      <c r="I3" s="6">
        <v>774247594</v>
      </c>
      <c r="J3" s="6">
        <v>925409702</v>
      </c>
    </row>
    <row r="4" spans="1:10" ht="15.75" thickBot="1" x14ac:dyDescent="0.3">
      <c r="A4" s="8"/>
      <c r="B4" s="11"/>
      <c r="C4" s="11"/>
      <c r="D4" s="2">
        <v>2019</v>
      </c>
      <c r="E4" s="3" t="s">
        <v>44</v>
      </c>
      <c r="F4" s="6">
        <v>1829960714</v>
      </c>
      <c r="G4" s="6">
        <v>523881726</v>
      </c>
      <c r="H4" s="6">
        <v>1813020278</v>
      </c>
      <c r="I4" s="6">
        <v>839538301</v>
      </c>
      <c r="J4" s="6">
        <v>973481977</v>
      </c>
    </row>
    <row r="5" spans="1:10" ht="15.75" thickBot="1" x14ac:dyDescent="0.3">
      <c r="A5" s="8"/>
      <c r="B5" s="11"/>
      <c r="C5" s="11"/>
      <c r="D5" s="2">
        <v>2020</v>
      </c>
      <c r="E5" s="3" t="s">
        <v>44</v>
      </c>
      <c r="F5" s="6">
        <v>1986711872</v>
      </c>
      <c r="G5" s="6">
        <v>660424729</v>
      </c>
      <c r="H5" s="6">
        <v>1829699557</v>
      </c>
      <c r="I5" s="6">
        <v>897710889</v>
      </c>
      <c r="J5" s="6">
        <v>931988668</v>
      </c>
    </row>
    <row r="6" spans="1:10" ht="15.75" thickBot="1" x14ac:dyDescent="0.3">
      <c r="A6" s="9"/>
      <c r="B6" s="12"/>
      <c r="C6" s="12"/>
      <c r="D6" s="2">
        <v>2021</v>
      </c>
      <c r="E6" s="3" t="s">
        <v>44</v>
      </c>
      <c r="F6" s="6">
        <v>2085904980</v>
      </c>
      <c r="G6" s="6">
        <v>705106719</v>
      </c>
      <c r="H6" s="6">
        <v>1900893602</v>
      </c>
      <c r="I6" s="6">
        <v>905125390</v>
      </c>
      <c r="J6" s="6">
        <v>995768212</v>
      </c>
    </row>
    <row r="7" spans="1:10" ht="15.75" thickBot="1" x14ac:dyDescent="0.3">
      <c r="A7" s="7">
        <v>2</v>
      </c>
      <c r="B7" s="10" t="s">
        <v>9</v>
      </c>
      <c r="C7" s="10" t="s">
        <v>10</v>
      </c>
      <c r="D7" s="2">
        <v>2017</v>
      </c>
      <c r="E7" s="3" t="s">
        <v>45</v>
      </c>
      <c r="F7" s="6">
        <v>6096148972534</v>
      </c>
      <c r="G7" s="6">
        <v>3523628217406</v>
      </c>
      <c r="H7" s="6">
        <v>6127479369403</v>
      </c>
      <c r="I7" s="6">
        <v>3925599724290</v>
      </c>
      <c r="J7" s="6">
        <v>2201879645113</v>
      </c>
    </row>
    <row r="8" spans="1:10" ht="15.75" thickBot="1" x14ac:dyDescent="0.3">
      <c r="A8" s="8"/>
      <c r="B8" s="11"/>
      <c r="C8" s="11"/>
      <c r="D8" s="2">
        <v>2018</v>
      </c>
      <c r="E8" s="3" t="s">
        <v>45</v>
      </c>
      <c r="F8" s="6">
        <v>9460427317681</v>
      </c>
      <c r="G8" s="6">
        <v>6103967587830</v>
      </c>
      <c r="H8" s="6">
        <v>7454114741189</v>
      </c>
      <c r="I8" s="6">
        <v>4673936445914</v>
      </c>
      <c r="J8" s="6">
        <v>2780178295275</v>
      </c>
    </row>
    <row r="9" spans="1:10" ht="15.75" thickBot="1" x14ac:dyDescent="0.3">
      <c r="A9" s="8"/>
      <c r="B9" s="11"/>
      <c r="C9" s="11"/>
      <c r="D9" s="2">
        <v>2019</v>
      </c>
      <c r="E9" s="3" t="s">
        <v>44</v>
      </c>
      <c r="F9" s="6">
        <v>18352877132</v>
      </c>
      <c r="G9" s="6">
        <v>10939950304</v>
      </c>
      <c r="H9" s="6">
        <v>9400535476</v>
      </c>
      <c r="I9" s="6">
        <v>5897247790</v>
      </c>
      <c r="J9" s="6">
        <v>3503287686</v>
      </c>
    </row>
    <row r="10" spans="1:10" ht="15.75" thickBot="1" x14ac:dyDescent="0.3">
      <c r="A10" s="8"/>
      <c r="B10" s="11"/>
      <c r="C10" s="11"/>
      <c r="D10" s="2">
        <v>2020</v>
      </c>
      <c r="E10" s="3" t="s">
        <v>44</v>
      </c>
      <c r="F10" s="6">
        <v>17562816674</v>
      </c>
      <c r="G10" s="6">
        <v>10457144628</v>
      </c>
      <c r="H10" s="6">
        <v>10006173023</v>
      </c>
      <c r="I10" s="6">
        <v>6349041832</v>
      </c>
      <c r="J10" s="6">
        <v>3657131191</v>
      </c>
    </row>
    <row r="11" spans="1:10" ht="15.75" thickBot="1" x14ac:dyDescent="0.3">
      <c r="A11" s="9"/>
      <c r="B11" s="12"/>
      <c r="C11" s="12"/>
      <c r="D11" s="2">
        <v>2021</v>
      </c>
      <c r="E11" s="3" t="s">
        <v>44</v>
      </c>
      <c r="F11" s="6">
        <v>17760195040</v>
      </c>
      <c r="G11" s="6">
        <v>10528322405</v>
      </c>
      <c r="H11" s="6">
        <v>12857626593</v>
      </c>
      <c r="I11" s="6">
        <v>8461341494</v>
      </c>
      <c r="J11" s="6">
        <v>4396285099</v>
      </c>
    </row>
    <row r="12" spans="1:10" ht="15.75" thickBot="1" x14ac:dyDescent="0.3">
      <c r="A12" s="7">
        <v>3</v>
      </c>
      <c r="B12" s="10" t="s">
        <v>11</v>
      </c>
      <c r="C12" s="10" t="s">
        <v>12</v>
      </c>
      <c r="D12" s="2">
        <v>2017</v>
      </c>
      <c r="E12" s="3" t="s">
        <v>45</v>
      </c>
      <c r="F12" s="6">
        <v>16616239416335</v>
      </c>
      <c r="G12" s="6">
        <v>2722207633646</v>
      </c>
      <c r="H12" s="6">
        <v>20182120166616</v>
      </c>
      <c r="I12" s="6">
        <v>10369836693616</v>
      </c>
      <c r="J12" s="6">
        <v>9812283473000</v>
      </c>
    </row>
    <row r="13" spans="1:10" ht="15.75" thickBot="1" x14ac:dyDescent="0.3">
      <c r="A13" s="8"/>
      <c r="B13" s="11"/>
      <c r="C13" s="11"/>
      <c r="D13" s="2">
        <v>2018</v>
      </c>
      <c r="E13" s="3" t="s">
        <v>45</v>
      </c>
      <c r="F13" s="6">
        <v>18146206145369</v>
      </c>
      <c r="G13" s="6">
        <v>2851611349015</v>
      </c>
      <c r="H13" s="6">
        <v>21074306186027</v>
      </c>
      <c r="I13" s="6">
        <v>11226380392484</v>
      </c>
      <c r="J13" s="6">
        <v>9847925793543</v>
      </c>
    </row>
    <row r="14" spans="1:10" ht="15.75" thickBot="1" x14ac:dyDescent="0.3">
      <c r="A14" s="8"/>
      <c r="B14" s="11"/>
      <c r="C14" s="11"/>
      <c r="D14" s="2">
        <v>2019</v>
      </c>
      <c r="E14" s="3" t="s">
        <v>45</v>
      </c>
      <c r="F14" s="6">
        <v>20264726862584</v>
      </c>
      <c r="G14" s="6">
        <v>3559144386553</v>
      </c>
      <c r="H14" s="6">
        <v>22633476361038</v>
      </c>
      <c r="I14" s="6">
        <v>12390008590196</v>
      </c>
      <c r="J14" s="6">
        <v>10243467770842</v>
      </c>
    </row>
    <row r="15" spans="1:10" ht="15.75" thickBot="1" x14ac:dyDescent="0.3">
      <c r="A15" s="8"/>
      <c r="B15" s="11"/>
      <c r="C15" s="11"/>
      <c r="D15" s="2">
        <v>2020</v>
      </c>
      <c r="E15" s="3" t="s">
        <v>45</v>
      </c>
      <c r="F15" s="6">
        <v>22564300317374</v>
      </c>
      <c r="G15" s="6">
        <v>4288218173294</v>
      </c>
      <c r="H15" s="6">
        <v>23112654991224</v>
      </c>
      <c r="I15" s="6">
        <v>12866332497453</v>
      </c>
      <c r="J15" s="6">
        <v>10246322493771</v>
      </c>
    </row>
    <row r="16" spans="1:10" ht="15.75" thickBot="1" x14ac:dyDescent="0.3">
      <c r="A16" s="9"/>
      <c r="B16" s="12"/>
      <c r="C16" s="12"/>
      <c r="D16" s="2">
        <v>2021</v>
      </c>
      <c r="E16" s="3" t="s">
        <v>45</v>
      </c>
      <c r="F16" s="6">
        <v>25666635156271</v>
      </c>
      <c r="G16" s="6">
        <v>4400757363148</v>
      </c>
      <c r="H16" s="6">
        <v>26261194512313</v>
      </c>
      <c r="I16" s="6">
        <v>14977410271049</v>
      </c>
      <c r="J16" s="6">
        <v>11283784241264</v>
      </c>
    </row>
    <row r="17" spans="1:10" ht="15.75" thickBot="1" x14ac:dyDescent="0.3">
      <c r="A17" s="7">
        <v>4</v>
      </c>
      <c r="B17" s="10" t="s">
        <v>13</v>
      </c>
      <c r="C17" s="10" t="s">
        <v>14</v>
      </c>
      <c r="D17" s="2">
        <v>2017</v>
      </c>
      <c r="E17" s="3" t="s">
        <v>45</v>
      </c>
      <c r="F17" s="6">
        <v>1211184522659</v>
      </c>
      <c r="G17" s="6">
        <f>54639027443+318633914000</f>
        <v>373272941443</v>
      </c>
      <c r="H17" s="6">
        <v>944837322446</v>
      </c>
      <c r="I17" s="6">
        <v>363167575634</v>
      </c>
      <c r="J17" s="6">
        <v>581669746812</v>
      </c>
    </row>
    <row r="18" spans="1:10" ht="15.75" thickBot="1" x14ac:dyDescent="0.3">
      <c r="A18" s="8"/>
      <c r="B18" s="11"/>
      <c r="C18" s="11"/>
      <c r="D18" s="2">
        <v>2018</v>
      </c>
      <c r="E18" s="3" t="s">
        <v>45</v>
      </c>
      <c r="F18" s="6">
        <v>1004275813783</v>
      </c>
      <c r="G18" s="6">
        <f>61322975128+57530240000</f>
        <v>118853215128</v>
      </c>
      <c r="H18" s="6">
        <v>961136629003</v>
      </c>
      <c r="I18" s="6">
        <v>380496768468</v>
      </c>
      <c r="J18" s="6">
        <v>580639860535</v>
      </c>
    </row>
    <row r="19" spans="1:10" ht="15.75" thickBot="1" x14ac:dyDescent="0.3">
      <c r="A19" s="8"/>
      <c r="B19" s="11"/>
      <c r="C19" s="11"/>
      <c r="D19" s="2">
        <v>2019</v>
      </c>
      <c r="E19" s="3" t="s">
        <v>45</v>
      </c>
      <c r="F19" s="6">
        <v>1057529235985</v>
      </c>
      <c r="G19" s="6">
        <f>57300411135+64836341000</f>
        <v>122136752135</v>
      </c>
      <c r="H19" s="6">
        <v>1028952947818</v>
      </c>
      <c r="I19" s="6">
        <v>426417881003</v>
      </c>
      <c r="J19" s="6">
        <v>602535066815</v>
      </c>
    </row>
    <row r="20" spans="1:10" ht="15.75" thickBot="1" x14ac:dyDescent="0.3">
      <c r="A20" s="8"/>
      <c r="B20" s="11"/>
      <c r="C20" s="11"/>
      <c r="D20" s="2">
        <v>2020</v>
      </c>
      <c r="E20" s="3" t="s">
        <v>45</v>
      </c>
      <c r="F20" s="6">
        <v>1086873666641</v>
      </c>
      <c r="G20" s="6">
        <f>56665064940+68496672000</f>
        <v>125161736940</v>
      </c>
      <c r="H20" s="6">
        <v>956634474111</v>
      </c>
      <c r="I20" s="6">
        <v>439655714828</v>
      </c>
      <c r="J20" s="6">
        <v>516978759283</v>
      </c>
    </row>
    <row r="21" spans="1:10" ht="15.75" thickBot="1" x14ac:dyDescent="0.3">
      <c r="A21" s="9"/>
      <c r="B21" s="12"/>
      <c r="C21" s="12"/>
      <c r="D21" s="2">
        <v>2021</v>
      </c>
      <c r="E21" s="3" t="s">
        <v>45</v>
      </c>
      <c r="F21" s="6">
        <v>1147260611703</v>
      </c>
      <c r="G21" s="6">
        <f>64332022572+60113618000</f>
        <v>124445640572</v>
      </c>
      <c r="H21" s="6">
        <v>1019133657275</v>
      </c>
      <c r="I21" s="6">
        <v>464038494499</v>
      </c>
      <c r="J21" s="6">
        <v>555095162776</v>
      </c>
    </row>
    <row r="22" spans="1:10" ht="15.75" thickBot="1" x14ac:dyDescent="0.3">
      <c r="A22" s="7">
        <v>5</v>
      </c>
      <c r="B22" s="10" t="s">
        <v>15</v>
      </c>
      <c r="C22" s="10" t="s">
        <v>16</v>
      </c>
      <c r="D22" s="2">
        <v>2017</v>
      </c>
      <c r="E22" s="3" t="s">
        <v>45</v>
      </c>
      <c r="F22" s="6">
        <v>660917775322</v>
      </c>
      <c r="G22" s="6">
        <v>362948247159</v>
      </c>
      <c r="H22" s="6">
        <v>614677561202</v>
      </c>
      <c r="I22" s="6">
        <v>388877393195</v>
      </c>
      <c r="J22" s="6">
        <v>225800168007</v>
      </c>
    </row>
    <row r="23" spans="1:10" ht="15.75" thickBot="1" x14ac:dyDescent="0.3">
      <c r="A23" s="8"/>
      <c r="B23" s="11"/>
      <c r="C23" s="11"/>
      <c r="D23" s="2">
        <v>2018</v>
      </c>
      <c r="E23" s="3" t="s">
        <v>45</v>
      </c>
      <c r="F23" s="6">
        <v>833933861594</v>
      </c>
      <c r="G23" s="6">
        <v>198455391702</v>
      </c>
      <c r="H23" s="6">
        <v>831104026853</v>
      </c>
      <c r="I23" s="6">
        <v>562460279774</v>
      </c>
      <c r="J23" s="6">
        <v>268643747079</v>
      </c>
    </row>
    <row r="24" spans="1:10" ht="15.75" thickBot="1" x14ac:dyDescent="0.3">
      <c r="A24" s="8"/>
      <c r="B24" s="11"/>
      <c r="C24" s="11"/>
      <c r="D24" s="2">
        <v>2019</v>
      </c>
      <c r="E24" s="3" t="s">
        <v>45</v>
      </c>
      <c r="F24" s="6">
        <v>1245144303719</v>
      </c>
      <c r="G24" s="6">
        <v>478844867693</v>
      </c>
      <c r="H24" s="6">
        <v>1088679619907</v>
      </c>
      <c r="I24" s="6">
        <v>692217433141</v>
      </c>
      <c r="J24" s="6">
        <v>396462186766</v>
      </c>
    </row>
    <row r="25" spans="1:10" ht="15.75" thickBot="1" x14ac:dyDescent="0.3">
      <c r="A25" s="8"/>
      <c r="B25" s="11"/>
      <c r="C25" s="11"/>
      <c r="D25" s="2">
        <v>2020</v>
      </c>
      <c r="E25" s="3" t="s">
        <v>45</v>
      </c>
      <c r="F25" s="6">
        <v>1310940121622</v>
      </c>
      <c r="G25" s="6">
        <v>416194010942</v>
      </c>
      <c r="H25" s="6">
        <v>972634784176</v>
      </c>
      <c r="I25" s="6">
        <v>562235507989</v>
      </c>
      <c r="J25" s="6">
        <v>410399276187</v>
      </c>
    </row>
    <row r="26" spans="1:10" ht="15.75" thickBot="1" x14ac:dyDescent="0.3">
      <c r="A26" s="9"/>
      <c r="B26" s="12"/>
      <c r="C26" s="12"/>
      <c r="D26" s="2">
        <v>2021</v>
      </c>
      <c r="E26" s="3" t="s">
        <v>45</v>
      </c>
      <c r="F26" s="6">
        <v>1348181576913</v>
      </c>
      <c r="G26" s="6">
        <v>346601683606</v>
      </c>
      <c r="H26" s="6">
        <v>1103519743574</v>
      </c>
      <c r="I26" s="6">
        <v>642038152501</v>
      </c>
      <c r="J26" s="6">
        <v>461481591073</v>
      </c>
    </row>
    <row r="27" spans="1:10" ht="15.75" thickBot="1" x14ac:dyDescent="0.3">
      <c r="A27" s="7">
        <v>6</v>
      </c>
      <c r="B27" s="10" t="s">
        <v>17</v>
      </c>
      <c r="C27" s="10" t="s">
        <v>18</v>
      </c>
      <c r="D27" s="2">
        <v>2017</v>
      </c>
      <c r="E27" s="3" t="s">
        <v>45</v>
      </c>
      <c r="F27" s="6">
        <v>99799403803</v>
      </c>
      <c r="G27" s="6">
        <v>85692475145</v>
      </c>
      <c r="H27" s="6">
        <v>138891903705</v>
      </c>
      <c r="I27" s="6">
        <v>116473338508</v>
      </c>
      <c r="J27" s="6">
        <v>22418565197</v>
      </c>
    </row>
    <row r="28" spans="1:10" ht="15.75" thickBot="1" x14ac:dyDescent="0.3">
      <c r="A28" s="8"/>
      <c r="B28" s="11"/>
      <c r="C28" s="11"/>
      <c r="D28" s="2">
        <v>2018</v>
      </c>
      <c r="E28" s="3" t="s">
        <v>45</v>
      </c>
      <c r="F28" s="6">
        <v>162749739566</v>
      </c>
      <c r="G28" s="6">
        <v>112533274136</v>
      </c>
      <c r="H28" s="6">
        <v>157581399731</v>
      </c>
      <c r="I28" s="6">
        <v>133757529933</v>
      </c>
      <c r="J28" s="6">
        <v>23823869798</v>
      </c>
    </row>
    <row r="29" spans="1:10" ht="15.75" thickBot="1" x14ac:dyDescent="0.3">
      <c r="A29" s="8"/>
      <c r="B29" s="11"/>
      <c r="C29" s="11"/>
      <c r="D29" s="2">
        <v>2019</v>
      </c>
      <c r="E29" s="3" t="s">
        <v>45</v>
      </c>
      <c r="F29" s="6">
        <v>250442587742</v>
      </c>
      <c r="G29" s="6">
        <v>141081394549</v>
      </c>
      <c r="H29" s="6">
        <v>216197806076</v>
      </c>
      <c r="I29" s="6">
        <v>180574517564</v>
      </c>
      <c r="J29" s="6">
        <v>35623288512</v>
      </c>
    </row>
    <row r="30" spans="1:10" ht="15.75" thickBot="1" x14ac:dyDescent="0.3">
      <c r="A30" s="8"/>
      <c r="B30" s="11"/>
      <c r="C30" s="11"/>
      <c r="D30" s="2">
        <v>2020</v>
      </c>
      <c r="E30" s="3" t="s">
        <v>45</v>
      </c>
      <c r="F30" s="6">
        <v>263754414443</v>
      </c>
      <c r="G30" s="6">
        <v>151685431882</v>
      </c>
      <c r="H30" s="6">
        <v>171048708670</v>
      </c>
      <c r="I30" s="6">
        <v>143396373624</v>
      </c>
      <c r="J30" s="6">
        <v>27652335046</v>
      </c>
    </row>
    <row r="31" spans="1:10" ht="15.75" thickBot="1" x14ac:dyDescent="0.3">
      <c r="A31" s="9"/>
      <c r="B31" s="12"/>
      <c r="C31" s="12"/>
      <c r="D31" s="2">
        <v>2021</v>
      </c>
      <c r="E31" s="3" t="s">
        <v>45</v>
      </c>
      <c r="F31" s="6">
        <v>370684311428</v>
      </c>
      <c r="G31" s="6">
        <v>151852174493</v>
      </c>
      <c r="H31" s="6">
        <v>224437956140</v>
      </c>
      <c r="I31" s="6">
        <v>186111621563</v>
      </c>
      <c r="J31" s="6">
        <v>38326334577</v>
      </c>
    </row>
    <row r="32" spans="1:10" ht="15.75" thickBot="1" x14ac:dyDescent="0.3">
      <c r="A32" s="7">
        <v>7</v>
      </c>
      <c r="B32" s="10" t="s">
        <v>19</v>
      </c>
      <c r="C32" s="10" t="s">
        <v>20</v>
      </c>
      <c r="D32" s="2">
        <v>2017</v>
      </c>
      <c r="E32" s="3" t="s">
        <v>44</v>
      </c>
      <c r="F32" s="6">
        <v>1340842765</v>
      </c>
      <c r="G32" s="6">
        <v>196197372</v>
      </c>
      <c r="H32" s="6">
        <v>777308328</v>
      </c>
      <c r="I32" s="6">
        <v>203036967</v>
      </c>
      <c r="J32" s="6">
        <v>574271361</v>
      </c>
    </row>
    <row r="33" spans="1:10" ht="15.75" thickBot="1" x14ac:dyDescent="0.3">
      <c r="A33" s="8"/>
      <c r="B33" s="11"/>
      <c r="C33" s="11"/>
      <c r="D33" s="2">
        <v>2018</v>
      </c>
      <c r="E33" s="3" t="s">
        <v>44</v>
      </c>
      <c r="F33" s="6">
        <v>1523517170</v>
      </c>
      <c r="G33" s="6">
        <v>239353356</v>
      </c>
      <c r="H33" s="6">
        <v>893006350</v>
      </c>
      <c r="I33" s="6">
        <v>241721111</v>
      </c>
      <c r="J33" s="6">
        <v>651285239</v>
      </c>
    </row>
    <row r="34" spans="1:10" ht="15.75" thickBot="1" x14ac:dyDescent="0.3">
      <c r="A34" s="8"/>
      <c r="B34" s="11"/>
      <c r="C34" s="11"/>
      <c r="D34" s="2">
        <v>2019</v>
      </c>
      <c r="E34" s="3" t="s">
        <v>44</v>
      </c>
      <c r="F34" s="6">
        <v>1425983722</v>
      </c>
      <c r="G34" s="6">
        <v>212420390</v>
      </c>
      <c r="H34" s="6">
        <v>827136727</v>
      </c>
      <c r="I34" s="6">
        <v>230440697</v>
      </c>
      <c r="J34" s="6">
        <v>596696030</v>
      </c>
    </row>
    <row r="35" spans="1:10" ht="15.75" thickBot="1" x14ac:dyDescent="0.3">
      <c r="A35" s="8"/>
      <c r="B35" s="11"/>
      <c r="C35" s="11"/>
      <c r="D35" s="2">
        <v>2020</v>
      </c>
      <c r="E35" s="3" t="s">
        <v>44</v>
      </c>
      <c r="F35" s="6">
        <v>1225580913</v>
      </c>
      <c r="G35" s="6">
        <v>205681950</v>
      </c>
      <c r="H35" s="6">
        <v>546336411</v>
      </c>
      <c r="I35" s="6">
        <v>179156903</v>
      </c>
      <c r="J35" s="6">
        <v>367179508</v>
      </c>
    </row>
    <row r="36" spans="1:10" ht="15.75" thickBot="1" x14ac:dyDescent="0.3">
      <c r="A36" s="9"/>
      <c r="B36" s="12"/>
      <c r="C36" s="12"/>
      <c r="D36" s="2">
        <v>2021</v>
      </c>
      <c r="E36" s="3" t="s">
        <v>44</v>
      </c>
      <c r="F36" s="6">
        <v>1308722065</v>
      </c>
      <c r="G36" s="6">
        <v>298548048</v>
      </c>
      <c r="H36" s="6">
        <v>681205785</v>
      </c>
      <c r="I36" s="6">
        <v>204614850</v>
      </c>
      <c r="J36" s="6">
        <v>476590935</v>
      </c>
    </row>
    <row r="37" spans="1:10" ht="15.75" thickBot="1" x14ac:dyDescent="0.3">
      <c r="A37" s="7">
        <v>8</v>
      </c>
      <c r="B37" s="10" t="s">
        <v>21</v>
      </c>
      <c r="C37" s="10" t="s">
        <v>22</v>
      </c>
      <c r="D37" s="2">
        <v>2017</v>
      </c>
      <c r="E37" s="3" t="s">
        <v>45</v>
      </c>
      <c r="F37" s="6">
        <v>3564218091628</v>
      </c>
      <c r="G37" s="6">
        <v>2305037876675</v>
      </c>
      <c r="H37" s="6">
        <v>7480628488726</v>
      </c>
      <c r="I37" s="6">
        <v>5058274641733</v>
      </c>
      <c r="J37" s="6">
        <v>2422353846993</v>
      </c>
    </row>
    <row r="38" spans="1:10" ht="15.75" thickBot="1" x14ac:dyDescent="0.3">
      <c r="A38" s="8"/>
      <c r="B38" s="11"/>
      <c r="C38" s="11"/>
      <c r="D38" s="2">
        <v>2018</v>
      </c>
      <c r="E38" s="3" t="s">
        <v>45</v>
      </c>
      <c r="F38" s="6">
        <v>4212408305683</v>
      </c>
      <c r="G38" s="6">
        <v>1722999829003</v>
      </c>
      <c r="H38" s="6">
        <v>8048946664266</v>
      </c>
      <c r="I38" s="6">
        <v>5495794976776</v>
      </c>
      <c r="J38" s="6">
        <v>2553151687490</v>
      </c>
    </row>
    <row r="39" spans="1:10" ht="15.75" thickBot="1" x14ac:dyDescent="0.3">
      <c r="A39" s="8"/>
      <c r="B39" s="11"/>
      <c r="C39" s="11"/>
      <c r="D39" s="2">
        <v>2019</v>
      </c>
      <c r="E39" s="3" t="s">
        <v>45</v>
      </c>
      <c r="F39" s="6">
        <v>5063067672414</v>
      </c>
      <c r="G39" s="6">
        <v>2297546907499</v>
      </c>
      <c r="H39" s="6">
        <v>8438631355699</v>
      </c>
      <c r="I39" s="6">
        <v>5910489349236</v>
      </c>
      <c r="J39" s="6">
        <v>2528142006463</v>
      </c>
    </row>
    <row r="40" spans="1:10" ht="15.75" thickBot="1" x14ac:dyDescent="0.3">
      <c r="A40" s="8"/>
      <c r="B40" s="11"/>
      <c r="C40" s="11"/>
      <c r="D40" s="2">
        <v>2020</v>
      </c>
      <c r="E40" s="3" t="s">
        <v>45</v>
      </c>
      <c r="F40" s="6">
        <v>6670943518686</v>
      </c>
      <c r="G40" s="6">
        <v>3713983005151</v>
      </c>
      <c r="H40" s="6">
        <v>7719379796413</v>
      </c>
      <c r="I40" s="6">
        <v>5603881057085</v>
      </c>
      <c r="J40" s="6">
        <v>2115498739328</v>
      </c>
    </row>
    <row r="41" spans="1:10" ht="15.75" thickBot="1" x14ac:dyDescent="0.3">
      <c r="A41" s="9"/>
      <c r="B41" s="12"/>
      <c r="C41" s="12"/>
      <c r="D41" s="2">
        <v>2021</v>
      </c>
      <c r="E41" s="3" t="s">
        <v>45</v>
      </c>
      <c r="F41" s="6">
        <v>6766602280143</v>
      </c>
      <c r="G41" s="6">
        <v>3735944249731</v>
      </c>
      <c r="H41" s="6">
        <v>8799579901024</v>
      </c>
      <c r="I41" s="6">
        <v>6379825025746</v>
      </c>
      <c r="J41" s="6">
        <v>2419754875278</v>
      </c>
    </row>
    <row r="42" spans="1:10" ht="15.75" thickBot="1" x14ac:dyDescent="0.3">
      <c r="A42" s="7">
        <v>9</v>
      </c>
      <c r="B42" s="10" t="s">
        <v>23</v>
      </c>
      <c r="C42" s="10" t="s">
        <v>24</v>
      </c>
      <c r="D42" s="2">
        <v>2017</v>
      </c>
      <c r="E42" s="3" t="s">
        <v>45</v>
      </c>
      <c r="F42" s="6">
        <v>576963542579</v>
      </c>
      <c r="G42" s="6">
        <v>100983030820</v>
      </c>
      <c r="H42" s="6">
        <v>1209215316632</v>
      </c>
      <c r="I42" s="6">
        <v>1044272071444</v>
      </c>
      <c r="J42" s="6">
        <v>164943245188</v>
      </c>
    </row>
    <row r="43" spans="1:10" ht="15.75" thickBot="1" x14ac:dyDescent="0.3">
      <c r="A43" s="8"/>
      <c r="B43" s="11"/>
      <c r="C43" s="11"/>
      <c r="D43" s="2">
        <v>2018</v>
      </c>
      <c r="E43" s="3" t="s">
        <v>45</v>
      </c>
      <c r="F43" s="6">
        <v>758846556031</v>
      </c>
      <c r="G43" s="6">
        <v>195678977792</v>
      </c>
      <c r="H43" s="6">
        <v>1430785280985</v>
      </c>
      <c r="I43" s="6">
        <v>1228387538365</v>
      </c>
      <c r="J43" s="6">
        <v>202397742620</v>
      </c>
    </row>
    <row r="44" spans="1:10" ht="15.75" thickBot="1" x14ac:dyDescent="0.3">
      <c r="A44" s="8"/>
      <c r="B44" s="11"/>
      <c r="C44" s="11"/>
      <c r="D44" s="2">
        <v>2019</v>
      </c>
      <c r="E44" s="3" t="s">
        <v>45</v>
      </c>
      <c r="F44" s="6">
        <v>848676035300</v>
      </c>
      <c r="G44" s="6">
        <v>207108590481</v>
      </c>
      <c r="H44" s="6">
        <v>1653031823505</v>
      </c>
      <c r="I44" s="6">
        <v>1412510688423</v>
      </c>
      <c r="J44" s="6">
        <v>240521135082</v>
      </c>
    </row>
    <row r="45" spans="1:10" ht="15.75" thickBot="1" x14ac:dyDescent="0.3">
      <c r="A45" s="8"/>
      <c r="B45" s="11"/>
      <c r="C45" s="11"/>
      <c r="D45" s="2">
        <v>2020</v>
      </c>
      <c r="E45" s="3" t="s">
        <v>45</v>
      </c>
      <c r="F45" s="6">
        <v>906924214166</v>
      </c>
      <c r="G45" s="6">
        <v>244363297557</v>
      </c>
      <c r="H45" s="6">
        <v>1173189488886</v>
      </c>
      <c r="I45" s="6">
        <v>1029660122589</v>
      </c>
      <c r="J45" s="6">
        <v>143529366297</v>
      </c>
    </row>
    <row r="46" spans="1:10" ht="15.75" thickBot="1" x14ac:dyDescent="0.3">
      <c r="A46" s="9"/>
      <c r="B46" s="12"/>
      <c r="C46" s="12"/>
      <c r="D46" s="2">
        <v>2021</v>
      </c>
      <c r="E46" s="3" t="s">
        <v>45</v>
      </c>
      <c r="F46" s="6">
        <v>989119315334</v>
      </c>
      <c r="G46" s="6">
        <v>320458715888</v>
      </c>
      <c r="H46" s="6">
        <v>933597187584</v>
      </c>
      <c r="I46" s="6">
        <v>820501051093</v>
      </c>
      <c r="J46" s="6">
        <v>113096136491</v>
      </c>
    </row>
    <row r="47" spans="1:10" ht="15.75" thickBot="1" x14ac:dyDescent="0.3">
      <c r="A47" s="7">
        <v>10</v>
      </c>
      <c r="B47" s="10" t="s">
        <v>25</v>
      </c>
      <c r="C47" s="10" t="s">
        <v>26</v>
      </c>
      <c r="D47" s="2">
        <v>2017</v>
      </c>
      <c r="E47" s="3" t="s">
        <v>46</v>
      </c>
      <c r="F47" s="6">
        <v>31619514</v>
      </c>
      <c r="G47" s="6">
        <v>11295184</v>
      </c>
      <c r="H47" s="6">
        <v>35606593</v>
      </c>
      <c r="I47" s="6">
        <v>24547757</v>
      </c>
      <c r="J47" s="6">
        <v>11058836</v>
      </c>
    </row>
    <row r="48" spans="1:10" ht="15.75" thickBot="1" x14ac:dyDescent="0.3">
      <c r="A48" s="8"/>
      <c r="B48" s="11"/>
      <c r="C48" s="11"/>
      <c r="D48" s="2">
        <v>2018</v>
      </c>
      <c r="E48" s="3" t="s">
        <v>46</v>
      </c>
      <c r="F48" s="6">
        <v>34367153</v>
      </c>
      <c r="G48" s="6">
        <v>11660003</v>
      </c>
      <c r="H48" s="6">
        <v>38413407</v>
      </c>
      <c r="I48" s="6">
        <v>26147857</v>
      </c>
      <c r="J48" s="6">
        <v>12265550</v>
      </c>
    </row>
    <row r="49" spans="1:10" ht="15.75" thickBot="1" x14ac:dyDescent="0.3">
      <c r="A49" s="8"/>
      <c r="B49" s="11"/>
      <c r="C49" s="11"/>
      <c r="D49" s="2">
        <v>2019</v>
      </c>
      <c r="E49" s="3" t="s">
        <v>46</v>
      </c>
      <c r="F49" s="6">
        <v>38709314</v>
      </c>
      <c r="G49" s="6">
        <v>12038210</v>
      </c>
      <c r="H49" s="6">
        <v>42296703</v>
      </c>
      <c r="I49" s="6">
        <v>27892690</v>
      </c>
      <c r="J49" s="6">
        <v>14404013</v>
      </c>
    </row>
    <row r="50" spans="1:10" ht="15.75" thickBot="1" x14ac:dyDescent="0.3">
      <c r="A50" s="8"/>
      <c r="B50" s="11"/>
      <c r="C50" s="11"/>
      <c r="D50" s="2">
        <v>2020</v>
      </c>
      <c r="E50" s="3" t="s">
        <v>46</v>
      </c>
      <c r="F50" s="6">
        <v>103588325</v>
      </c>
      <c r="G50" s="6">
        <v>53270272</v>
      </c>
      <c r="H50" s="6">
        <v>46641048</v>
      </c>
      <c r="I50" s="6">
        <v>29416673</v>
      </c>
      <c r="J50" s="6">
        <v>17224375</v>
      </c>
    </row>
    <row r="51" spans="1:10" ht="15.75" thickBot="1" x14ac:dyDescent="0.3">
      <c r="A51" s="9"/>
      <c r="B51" s="12"/>
      <c r="C51" s="12"/>
      <c r="D51" s="2">
        <v>2021</v>
      </c>
      <c r="E51" s="3" t="s">
        <v>46</v>
      </c>
      <c r="F51" s="6">
        <v>118066628</v>
      </c>
      <c r="G51" s="6">
        <v>63342765</v>
      </c>
      <c r="H51" s="6">
        <v>56803733</v>
      </c>
      <c r="I51" s="6">
        <v>36526493</v>
      </c>
      <c r="J51" s="6">
        <v>20277240</v>
      </c>
    </row>
    <row r="52" spans="1:10" ht="15.75" thickBot="1" x14ac:dyDescent="0.3">
      <c r="A52" s="7">
        <v>11</v>
      </c>
      <c r="B52" s="10" t="s">
        <v>27</v>
      </c>
      <c r="C52" s="10" t="s">
        <v>28</v>
      </c>
      <c r="D52" s="2">
        <v>2017</v>
      </c>
      <c r="E52" s="3" t="s">
        <v>46</v>
      </c>
      <c r="F52" s="6">
        <v>87939488</v>
      </c>
      <c r="G52" s="6">
        <v>41182764</v>
      </c>
      <c r="H52" s="6">
        <v>70186618</v>
      </c>
      <c r="I52" s="6">
        <v>50318096</v>
      </c>
      <c r="J52" s="6">
        <v>19868522</v>
      </c>
    </row>
    <row r="53" spans="1:10" ht="15.75" thickBot="1" x14ac:dyDescent="0.3">
      <c r="A53" s="8"/>
      <c r="B53" s="11"/>
      <c r="C53" s="11"/>
      <c r="D53" s="2">
        <v>2018</v>
      </c>
      <c r="E53" s="3" t="s">
        <v>46</v>
      </c>
      <c r="F53" s="6">
        <v>96537796</v>
      </c>
      <c r="G53" s="6">
        <v>46620996</v>
      </c>
      <c r="H53" s="6">
        <v>73394728</v>
      </c>
      <c r="I53" s="6">
        <v>53182723</v>
      </c>
      <c r="J53" s="6">
        <v>20212005</v>
      </c>
    </row>
    <row r="54" spans="1:10" ht="15.75" thickBot="1" x14ac:dyDescent="0.3">
      <c r="A54" s="8"/>
      <c r="B54" s="11"/>
      <c r="C54" s="11"/>
      <c r="D54" s="2">
        <v>2019</v>
      </c>
      <c r="E54" s="3" t="s">
        <v>46</v>
      </c>
      <c r="F54" s="6">
        <v>96198559</v>
      </c>
      <c r="G54" s="6">
        <v>41996071</v>
      </c>
      <c r="H54" s="6">
        <v>76592955</v>
      </c>
      <c r="I54" s="6">
        <v>53876594</v>
      </c>
      <c r="J54" s="6">
        <v>22716361</v>
      </c>
    </row>
    <row r="55" spans="1:10" ht="15.75" thickBot="1" x14ac:dyDescent="0.3">
      <c r="A55" s="8"/>
      <c r="B55" s="11"/>
      <c r="C55" s="11"/>
      <c r="D55" s="2">
        <v>2020</v>
      </c>
      <c r="E55" s="3" t="s">
        <v>46</v>
      </c>
      <c r="F55" s="6">
        <v>163136516</v>
      </c>
      <c r="G55" s="6">
        <v>83998472</v>
      </c>
      <c r="H55" s="6">
        <v>81731469</v>
      </c>
      <c r="I55" s="6">
        <v>54979425</v>
      </c>
      <c r="J55" s="6">
        <v>26752044</v>
      </c>
    </row>
    <row r="56" spans="1:10" ht="15.75" thickBot="1" x14ac:dyDescent="0.3">
      <c r="A56" s="9"/>
      <c r="B56" s="12"/>
      <c r="C56" s="12"/>
      <c r="D56" s="2">
        <v>2021</v>
      </c>
      <c r="E56" s="3" t="s">
        <v>46</v>
      </c>
      <c r="F56" s="6">
        <v>179356193</v>
      </c>
      <c r="G56" s="6">
        <v>92724082</v>
      </c>
      <c r="H56" s="6">
        <v>99345618</v>
      </c>
      <c r="I56" s="6">
        <v>66881557</v>
      </c>
      <c r="J56" s="6">
        <v>32464061</v>
      </c>
    </row>
    <row r="57" spans="1:10" ht="15.75" thickBot="1" x14ac:dyDescent="0.3">
      <c r="A57" s="7">
        <v>12</v>
      </c>
      <c r="B57" s="10" t="s">
        <v>29</v>
      </c>
      <c r="C57" s="10" t="s">
        <v>30</v>
      </c>
      <c r="D57" s="2">
        <v>2017</v>
      </c>
      <c r="E57" s="3" t="s">
        <v>45</v>
      </c>
      <c r="F57" s="6">
        <v>4559573709411</v>
      </c>
      <c r="G57" s="6">
        <v>1739467993982</v>
      </c>
      <c r="H57" s="6">
        <v>2491100179560</v>
      </c>
      <c r="I57" s="6">
        <v>1183169352508</v>
      </c>
      <c r="J57" s="6">
        <v>1307930827052</v>
      </c>
    </row>
    <row r="58" spans="1:10" ht="15.75" thickBot="1" x14ac:dyDescent="0.3">
      <c r="A58" s="8"/>
      <c r="B58" s="11"/>
      <c r="C58" s="11"/>
      <c r="D58" s="2">
        <v>2018</v>
      </c>
      <c r="E58" s="3" t="s">
        <v>45</v>
      </c>
      <c r="F58" s="6">
        <v>4393810380883</v>
      </c>
      <c r="G58" s="6">
        <v>1476909260772</v>
      </c>
      <c r="H58" s="6">
        <v>2766545866684</v>
      </c>
      <c r="I58" s="6">
        <v>1274332759465</v>
      </c>
      <c r="J58" s="6">
        <v>1492213107219</v>
      </c>
    </row>
    <row r="59" spans="1:10" ht="15.75" thickBot="1" x14ac:dyDescent="0.3">
      <c r="A59" s="8"/>
      <c r="B59" s="11"/>
      <c r="C59" s="11"/>
      <c r="D59" s="2">
        <v>2019</v>
      </c>
      <c r="E59" s="3" t="s">
        <v>45</v>
      </c>
      <c r="F59" s="6">
        <v>4682083844951</v>
      </c>
      <c r="G59" s="6">
        <v>1589486465854</v>
      </c>
      <c r="H59" s="6">
        <v>3337022314624</v>
      </c>
      <c r="I59" s="6">
        <v>1487586425468</v>
      </c>
      <c r="J59" s="6">
        <v>1849435889156</v>
      </c>
    </row>
    <row r="60" spans="1:10" ht="15.75" thickBot="1" x14ac:dyDescent="0.3">
      <c r="A60" s="8"/>
      <c r="B60" s="11"/>
      <c r="C60" s="11"/>
      <c r="D60" s="2">
        <v>2020</v>
      </c>
      <c r="E60" s="3" t="s">
        <v>45</v>
      </c>
      <c r="F60" s="6">
        <v>4452166671985</v>
      </c>
      <c r="G60" s="6">
        <v>1224495624254</v>
      </c>
      <c r="H60" s="6">
        <v>3212034546032</v>
      </c>
      <c r="I60" s="6">
        <v>1409870836152</v>
      </c>
      <c r="J60" s="6">
        <v>1802163709880</v>
      </c>
    </row>
    <row r="61" spans="1:10" ht="15.75" thickBot="1" x14ac:dyDescent="0.3">
      <c r="A61" s="9"/>
      <c r="B61" s="12"/>
      <c r="C61" s="12"/>
      <c r="D61" s="2">
        <v>2021</v>
      </c>
      <c r="E61" s="3" t="s">
        <v>45</v>
      </c>
      <c r="F61" s="6">
        <v>4191284422677</v>
      </c>
      <c r="G61" s="6">
        <v>1341864891951</v>
      </c>
      <c r="H61" s="6">
        <v>3287623237457</v>
      </c>
      <c r="I61" s="6">
        <v>1501277071348</v>
      </c>
      <c r="J61" s="6">
        <v>1786346166109</v>
      </c>
    </row>
    <row r="62" spans="1:10" ht="15.75" thickBot="1" x14ac:dyDescent="0.3">
      <c r="A62" s="7">
        <v>13</v>
      </c>
      <c r="B62" s="10" t="s">
        <v>31</v>
      </c>
      <c r="C62" s="10" t="s">
        <v>32</v>
      </c>
      <c r="D62" s="2">
        <v>2017</v>
      </c>
      <c r="E62" s="3" t="s">
        <v>45</v>
      </c>
      <c r="F62" s="6">
        <v>2342432443196</v>
      </c>
      <c r="G62" s="6">
        <v>957660374836</v>
      </c>
      <c r="H62" s="6">
        <v>2825409180889</v>
      </c>
      <c r="I62" s="6">
        <v>2211949522001</v>
      </c>
      <c r="J62" s="6">
        <v>613459658888</v>
      </c>
    </row>
    <row r="63" spans="1:10" ht="15.75" thickBot="1" x14ac:dyDescent="0.3">
      <c r="A63" s="8"/>
      <c r="B63" s="11"/>
      <c r="C63" s="11"/>
      <c r="D63" s="2">
        <v>2018</v>
      </c>
      <c r="E63" s="3" t="s">
        <v>45</v>
      </c>
      <c r="F63" s="6">
        <v>2631189810030</v>
      </c>
      <c r="G63" s="6">
        <v>984801863078</v>
      </c>
      <c r="H63" s="6">
        <v>2826957323397</v>
      </c>
      <c r="I63" s="6">
        <v>2207268926068</v>
      </c>
      <c r="J63" s="6">
        <v>619688397329</v>
      </c>
    </row>
    <row r="64" spans="1:10" ht="15.75" thickBot="1" x14ac:dyDescent="0.3">
      <c r="A64" s="8"/>
      <c r="B64" s="11"/>
      <c r="C64" s="11"/>
      <c r="D64" s="2">
        <v>2019</v>
      </c>
      <c r="E64" s="3" t="s">
        <v>45</v>
      </c>
      <c r="F64" s="6">
        <v>2881563083954</v>
      </c>
      <c r="G64" s="6">
        <v>733556075974</v>
      </c>
      <c r="H64" s="6">
        <v>3512509168853</v>
      </c>
      <c r="I64" s="6">
        <v>2559476265555</v>
      </c>
      <c r="J64" s="6">
        <v>953032903298</v>
      </c>
    </row>
    <row r="65" spans="1:10" ht="15.75" thickBot="1" x14ac:dyDescent="0.3">
      <c r="A65" s="8"/>
      <c r="B65" s="11"/>
      <c r="C65" s="11"/>
      <c r="D65" s="2">
        <v>2020</v>
      </c>
      <c r="E65" s="3" t="s">
        <v>45</v>
      </c>
      <c r="F65" s="6">
        <v>3448995059882</v>
      </c>
      <c r="G65" s="6">
        <v>775696860738</v>
      </c>
      <c r="H65" s="6">
        <v>3846300254825</v>
      </c>
      <c r="I65" s="6">
        <v>2776101376253</v>
      </c>
      <c r="J65" s="6">
        <v>1070198878572</v>
      </c>
    </row>
    <row r="66" spans="1:10" ht="15.75" thickBot="1" x14ac:dyDescent="0.3">
      <c r="A66" s="9"/>
      <c r="B66" s="12"/>
      <c r="C66" s="12"/>
      <c r="D66" s="2">
        <v>2021</v>
      </c>
      <c r="E66" s="3" t="s">
        <v>45</v>
      </c>
      <c r="F66" s="6">
        <v>3919243683748</v>
      </c>
      <c r="G66" s="6">
        <v>618395061219</v>
      </c>
      <c r="H66" s="6">
        <v>4241856914012</v>
      </c>
      <c r="I66" s="6">
        <v>3209530695002</v>
      </c>
      <c r="J66" s="6">
        <v>1032326219010</v>
      </c>
    </row>
    <row r="67" spans="1:10" ht="15.75" thickBot="1" x14ac:dyDescent="0.3">
      <c r="A67" s="7">
        <v>14</v>
      </c>
      <c r="B67" s="10" t="s">
        <v>33</v>
      </c>
      <c r="C67" s="10" t="s">
        <v>34</v>
      </c>
      <c r="D67" s="2">
        <v>2017</v>
      </c>
      <c r="E67" s="3" t="s">
        <v>46</v>
      </c>
      <c r="F67" s="6">
        <v>5186940</v>
      </c>
      <c r="G67" s="6">
        <v>978185</v>
      </c>
      <c r="H67" s="6">
        <v>4879559</v>
      </c>
      <c r="I67" s="6">
        <v>3056681</v>
      </c>
      <c r="J67" s="6">
        <v>1822878</v>
      </c>
    </row>
    <row r="68" spans="1:10" ht="15.75" thickBot="1" x14ac:dyDescent="0.3">
      <c r="A68" s="8"/>
      <c r="B68" s="11"/>
      <c r="C68" s="11"/>
      <c r="D68" s="2">
        <v>2018</v>
      </c>
      <c r="E68" s="3" t="s">
        <v>46</v>
      </c>
      <c r="F68" s="6">
        <v>5555871</v>
      </c>
      <c r="G68" s="6">
        <v>780915</v>
      </c>
      <c r="H68" s="6">
        <v>5472882</v>
      </c>
      <c r="I68" s="6">
        <v>3516606</v>
      </c>
      <c r="J68" s="6">
        <v>1956276</v>
      </c>
    </row>
    <row r="69" spans="1:10" ht="15.75" thickBot="1" x14ac:dyDescent="0.3">
      <c r="A69" s="8"/>
      <c r="B69" s="11"/>
      <c r="C69" s="11"/>
      <c r="D69" s="2">
        <v>2019</v>
      </c>
      <c r="E69" s="3" t="s">
        <v>46</v>
      </c>
      <c r="F69" s="6">
        <v>6608422</v>
      </c>
      <c r="G69" s="6">
        <v>953283</v>
      </c>
      <c r="H69" s="6">
        <v>6241419</v>
      </c>
      <c r="I69" s="6">
        <v>3891701</v>
      </c>
      <c r="J69" s="6">
        <v>2349718</v>
      </c>
    </row>
    <row r="70" spans="1:10" ht="15.75" thickBot="1" x14ac:dyDescent="0.3">
      <c r="A70" s="8"/>
      <c r="B70" s="11"/>
      <c r="C70" s="11"/>
      <c r="D70" s="2">
        <v>2020</v>
      </c>
      <c r="E70" s="3" t="s">
        <v>46</v>
      </c>
      <c r="F70" s="6">
        <v>8754116</v>
      </c>
      <c r="G70" s="6">
        <v>3972379</v>
      </c>
      <c r="H70" s="6">
        <v>5967362</v>
      </c>
      <c r="I70" s="6">
        <v>3738835</v>
      </c>
      <c r="J70" s="6">
        <v>2228527</v>
      </c>
    </row>
    <row r="71" spans="1:10" ht="15.75" thickBot="1" x14ac:dyDescent="0.3">
      <c r="A71" s="9"/>
      <c r="B71" s="12"/>
      <c r="C71" s="12"/>
      <c r="D71" s="2">
        <v>2021</v>
      </c>
      <c r="E71" s="3" t="s">
        <v>46</v>
      </c>
      <c r="F71" s="6">
        <v>7406856</v>
      </c>
      <c r="G71" s="6">
        <v>2268730</v>
      </c>
      <c r="H71" s="6">
        <v>6616642</v>
      </c>
      <c r="I71" s="6">
        <v>4241696</v>
      </c>
      <c r="J71" s="6">
        <v>2374946</v>
      </c>
    </row>
    <row r="72" spans="1:10" ht="15.75" thickBot="1" x14ac:dyDescent="0.3">
      <c r="A72" s="7">
        <v>15</v>
      </c>
      <c r="B72" s="10" t="s">
        <v>35</v>
      </c>
      <c r="C72" s="10" t="s">
        <v>36</v>
      </c>
      <c r="D72" s="2">
        <v>2017</v>
      </c>
      <c r="E72" s="3" t="s">
        <v>46</v>
      </c>
      <c r="F72" s="6">
        <v>840236</v>
      </c>
      <c r="G72" s="6">
        <f>244888+172337</f>
        <v>417225</v>
      </c>
      <c r="H72" s="6">
        <v>814490</v>
      </c>
      <c r="I72" s="6">
        <v>375546</v>
      </c>
      <c r="J72" s="6">
        <v>438944</v>
      </c>
    </row>
    <row r="73" spans="1:10" ht="15.75" thickBot="1" x14ac:dyDescent="0.3">
      <c r="A73" s="8"/>
      <c r="B73" s="11"/>
      <c r="C73" s="11"/>
      <c r="D73" s="2">
        <v>2018</v>
      </c>
      <c r="E73" s="3" t="s">
        <v>46</v>
      </c>
      <c r="F73" s="6">
        <v>881275</v>
      </c>
      <c r="G73" s="6">
        <v>399361</v>
      </c>
      <c r="H73" s="6">
        <v>804302</v>
      </c>
      <c r="I73" s="6">
        <v>415212</v>
      </c>
      <c r="J73" s="6">
        <v>389212</v>
      </c>
    </row>
    <row r="74" spans="1:10" ht="15.75" thickBot="1" x14ac:dyDescent="0.3">
      <c r="A74" s="8"/>
      <c r="B74" s="11"/>
      <c r="C74" s="11"/>
      <c r="D74" s="2">
        <v>2019</v>
      </c>
      <c r="E74" s="3" t="s">
        <v>46</v>
      </c>
      <c r="F74" s="6">
        <v>822375</v>
      </c>
      <c r="G74" s="6">
        <v>254438</v>
      </c>
      <c r="H74" s="6">
        <v>834330</v>
      </c>
      <c r="I74" s="6">
        <v>417281</v>
      </c>
      <c r="J74" s="6">
        <v>417049</v>
      </c>
    </row>
    <row r="75" spans="1:10" ht="15.75" thickBot="1" x14ac:dyDescent="0.3">
      <c r="A75" s="8"/>
      <c r="B75" s="11"/>
      <c r="C75" s="11"/>
      <c r="D75" s="2">
        <v>2020</v>
      </c>
      <c r="E75" s="3" t="s">
        <v>46</v>
      </c>
      <c r="F75" s="6">
        <v>958791</v>
      </c>
      <c r="G75" s="6">
        <v>258283</v>
      </c>
      <c r="H75" s="6">
        <v>673364</v>
      </c>
      <c r="I75" s="6">
        <v>330799</v>
      </c>
      <c r="J75" s="6">
        <v>342565</v>
      </c>
    </row>
    <row r="76" spans="1:10" ht="15.75" thickBot="1" x14ac:dyDescent="0.3">
      <c r="A76" s="9"/>
      <c r="B76" s="12"/>
      <c r="C76" s="12"/>
      <c r="D76" s="2">
        <v>2021</v>
      </c>
      <c r="E76" s="3" t="s">
        <v>46</v>
      </c>
      <c r="F76" s="6">
        <v>1304108</v>
      </c>
      <c r="G76" s="6">
        <v>334291</v>
      </c>
      <c r="H76" s="6">
        <v>935075</v>
      </c>
      <c r="I76" s="6">
        <v>435507</v>
      </c>
      <c r="J76" s="6">
        <v>499568</v>
      </c>
    </row>
    <row r="77" spans="1:10" ht="15.75" thickBot="1" x14ac:dyDescent="0.3">
      <c r="A77" s="7">
        <v>16</v>
      </c>
      <c r="B77" s="10" t="s">
        <v>37</v>
      </c>
      <c r="C77" s="10" t="s">
        <v>38</v>
      </c>
      <c r="D77" s="2">
        <v>2017</v>
      </c>
      <c r="E77" s="3" t="s">
        <v>45</v>
      </c>
      <c r="F77" s="6">
        <v>3237595219274</v>
      </c>
      <c r="G77" s="6">
        <v>1182424339165</v>
      </c>
      <c r="H77" s="6">
        <v>3160637269263</v>
      </c>
      <c r="I77" s="6">
        <v>1830139851672</v>
      </c>
      <c r="J77" s="6">
        <v>1330497417591</v>
      </c>
    </row>
    <row r="78" spans="1:10" ht="15.75" thickBot="1" x14ac:dyDescent="0.3">
      <c r="A78" s="8"/>
      <c r="B78" s="11"/>
      <c r="C78" s="11"/>
      <c r="D78" s="2">
        <v>2018</v>
      </c>
      <c r="E78" s="3" t="s">
        <v>45</v>
      </c>
      <c r="F78" s="6">
        <v>3592164205408</v>
      </c>
      <c r="G78" s="6">
        <v>1405264079012</v>
      </c>
      <c r="H78" s="6">
        <v>3611694059699</v>
      </c>
      <c r="I78" s="6">
        <v>1968473595847</v>
      </c>
      <c r="J78" s="6">
        <v>1643220463852</v>
      </c>
    </row>
    <row r="79" spans="1:10" ht="15.75" thickBot="1" x14ac:dyDescent="0.3">
      <c r="A79" s="8"/>
      <c r="B79" s="11"/>
      <c r="C79" s="11"/>
      <c r="D79" s="2">
        <v>2019</v>
      </c>
      <c r="E79" s="3" t="s">
        <v>45</v>
      </c>
      <c r="F79" s="6">
        <v>4695764958883</v>
      </c>
      <c r="G79" s="6">
        <v>1992902779331</v>
      </c>
      <c r="H79" s="6">
        <v>4678868638822</v>
      </c>
      <c r="I79" s="6">
        <v>2488296342317</v>
      </c>
      <c r="J79" s="6">
        <v>2190572296505</v>
      </c>
    </row>
    <row r="80" spans="1:10" ht="15.75" thickBot="1" x14ac:dyDescent="0.3">
      <c r="A80" s="8"/>
      <c r="B80" s="11"/>
      <c r="C80" s="11"/>
      <c r="D80" s="2">
        <v>2020</v>
      </c>
      <c r="E80" s="3" t="s">
        <v>45</v>
      </c>
      <c r="F80" s="6">
        <v>5255359155031</v>
      </c>
      <c r="G80" s="6">
        <v>2678123608810</v>
      </c>
      <c r="H80" s="6">
        <v>4024971042139</v>
      </c>
      <c r="I80" s="6">
        <v>2096106905353</v>
      </c>
      <c r="J80" s="6">
        <v>1928864136786</v>
      </c>
    </row>
    <row r="81" spans="1:10" ht="15.75" thickBot="1" x14ac:dyDescent="0.3">
      <c r="A81" s="9"/>
      <c r="B81" s="12"/>
      <c r="C81" s="12"/>
      <c r="D81" s="2">
        <v>2021</v>
      </c>
      <c r="E81" s="3" t="s">
        <v>45</v>
      </c>
      <c r="F81" s="6">
        <v>5346800159052</v>
      </c>
      <c r="G81" s="6">
        <v>2683168655955</v>
      </c>
      <c r="H81" s="6">
        <v>3976656101508</v>
      </c>
      <c r="I81" s="6">
        <v>2180716142879</v>
      </c>
      <c r="J81" s="6">
        <v>1795939958629</v>
      </c>
    </row>
    <row r="82" spans="1:10" ht="15.75" thickBot="1" x14ac:dyDescent="0.3">
      <c r="A82" s="7">
        <v>17</v>
      </c>
      <c r="B82" s="10" t="s">
        <v>39</v>
      </c>
      <c r="C82" s="10" t="s">
        <v>40</v>
      </c>
      <c r="D82" s="2">
        <v>2017</v>
      </c>
      <c r="E82" s="3" t="s">
        <v>46</v>
      </c>
      <c r="F82" s="6">
        <v>18906413</v>
      </c>
      <c r="G82" s="6">
        <v>13733025</v>
      </c>
      <c r="H82" s="6">
        <v>41204510</v>
      </c>
      <c r="I82" s="6">
        <v>19984776</v>
      </c>
      <c r="J82" s="6">
        <v>21219734</v>
      </c>
    </row>
    <row r="83" spans="1:10" ht="15.75" thickBot="1" x14ac:dyDescent="0.3">
      <c r="A83" s="8"/>
      <c r="B83" s="11"/>
      <c r="C83" s="11"/>
      <c r="D83" s="2">
        <v>2018</v>
      </c>
      <c r="E83" s="3" t="s">
        <v>46</v>
      </c>
      <c r="F83" s="6">
        <v>20326869</v>
      </c>
      <c r="G83" s="6">
        <v>12943202</v>
      </c>
      <c r="H83" s="6">
        <v>41802073</v>
      </c>
      <c r="I83" s="6">
        <v>20697246</v>
      </c>
      <c r="J83" s="6">
        <v>21104827</v>
      </c>
    </row>
    <row r="84" spans="1:10" ht="15.75" thickBot="1" x14ac:dyDescent="0.3">
      <c r="A84" s="8"/>
      <c r="B84" s="11"/>
      <c r="C84" s="11"/>
      <c r="D84" s="2">
        <v>2019</v>
      </c>
      <c r="E84" s="3" t="s">
        <v>46</v>
      </c>
      <c r="F84" s="6">
        <v>20649371</v>
      </c>
      <c r="G84" s="6">
        <v>15367509</v>
      </c>
      <c r="H84" s="6">
        <v>42922563</v>
      </c>
      <c r="I84" s="6">
        <v>20893870</v>
      </c>
      <c r="J84" s="6">
        <v>22028693</v>
      </c>
    </row>
    <row r="85" spans="1:10" ht="15.75" thickBot="1" x14ac:dyDescent="0.3">
      <c r="A85" s="8"/>
      <c r="B85" s="11"/>
      <c r="C85" s="11"/>
      <c r="D85" s="2">
        <v>2020</v>
      </c>
      <c r="E85" s="3" t="s">
        <v>46</v>
      </c>
      <c r="F85" s="6">
        <v>20534632</v>
      </c>
      <c r="G85" s="6">
        <v>15597264</v>
      </c>
      <c r="H85" s="6">
        <v>42972474</v>
      </c>
      <c r="I85" s="6">
        <v>20515484</v>
      </c>
      <c r="J85" s="6">
        <v>22456990</v>
      </c>
    </row>
    <row r="86" spans="1:10" x14ac:dyDescent="0.25">
      <c r="A86" s="9"/>
      <c r="B86" s="12"/>
      <c r="C86" s="12"/>
      <c r="D86" s="2">
        <v>2021</v>
      </c>
      <c r="E86" s="3" t="s">
        <v>46</v>
      </c>
      <c r="F86" s="6">
        <v>19068532</v>
      </c>
      <c r="G86" s="6">
        <v>14747263</v>
      </c>
      <c r="H86" s="6">
        <v>39545959</v>
      </c>
      <c r="I86" s="6">
        <v>19919572</v>
      </c>
      <c r="J86" s="6">
        <v>19626387</v>
      </c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</sheetData>
  <mergeCells count="51">
    <mergeCell ref="C2:C6"/>
    <mergeCell ref="C7:C11"/>
    <mergeCell ref="C12:C16"/>
    <mergeCell ref="C17:C21"/>
    <mergeCell ref="A17:A21"/>
    <mergeCell ref="B17:B21"/>
    <mergeCell ref="A2:A6"/>
    <mergeCell ref="B2:B6"/>
    <mergeCell ref="A7:A11"/>
    <mergeCell ref="B7:B11"/>
    <mergeCell ref="A12:A16"/>
    <mergeCell ref="B12:B16"/>
    <mergeCell ref="A22:A26"/>
    <mergeCell ref="B22:B26"/>
    <mergeCell ref="C22:C26"/>
    <mergeCell ref="A27:A31"/>
    <mergeCell ref="B27:B31"/>
    <mergeCell ref="C27:C31"/>
    <mergeCell ref="C32:C36"/>
    <mergeCell ref="B32:B36"/>
    <mergeCell ref="A32:A36"/>
    <mergeCell ref="A37:A41"/>
    <mergeCell ref="B37:B41"/>
    <mergeCell ref="C37:C41"/>
    <mergeCell ref="A42:A46"/>
    <mergeCell ref="B42:B46"/>
    <mergeCell ref="C42:C46"/>
    <mergeCell ref="C47:C51"/>
    <mergeCell ref="B47:B51"/>
    <mergeCell ref="A47:A51"/>
    <mergeCell ref="A52:A56"/>
    <mergeCell ref="B52:B56"/>
    <mergeCell ref="C52:C56"/>
    <mergeCell ref="A57:A61"/>
    <mergeCell ref="B57:B61"/>
    <mergeCell ref="C57:C61"/>
    <mergeCell ref="A82:A86"/>
    <mergeCell ref="B82:B86"/>
    <mergeCell ref="C82:C86"/>
    <mergeCell ref="C77:C81"/>
    <mergeCell ref="C62:C66"/>
    <mergeCell ref="A62:A66"/>
    <mergeCell ref="B62:B66"/>
    <mergeCell ref="A67:A71"/>
    <mergeCell ref="B67:B71"/>
    <mergeCell ref="C67:C71"/>
    <mergeCell ref="A72:A76"/>
    <mergeCell ref="B72:B76"/>
    <mergeCell ref="C72:C76"/>
    <mergeCell ref="A77:A81"/>
    <mergeCell ref="B77:B8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03EF2-F574-47BE-8537-40425476FF4A}">
  <dimension ref="A1:E86"/>
  <sheetViews>
    <sheetView workbookViewId="0">
      <selection activeCell="B1" sqref="B1:B1048576"/>
    </sheetView>
  </sheetViews>
  <sheetFormatPr defaultRowHeight="15" x14ac:dyDescent="0.25"/>
  <cols>
    <col min="1" max="1" width="5.42578125" customWidth="1"/>
    <col min="2" max="2" width="11.42578125" customWidth="1"/>
    <col min="3" max="3" width="12.42578125" customWidth="1"/>
    <col min="4" max="4" width="11.140625" customWidth="1"/>
  </cols>
  <sheetData>
    <row r="1" spans="1:5" ht="15.75" x14ac:dyDescent="0.25">
      <c r="A1" t="s">
        <v>0</v>
      </c>
      <c r="B1" t="s">
        <v>47</v>
      </c>
      <c r="C1" s="15" t="s">
        <v>48</v>
      </c>
      <c r="D1" s="15" t="s">
        <v>49</v>
      </c>
      <c r="E1" s="16" t="s">
        <v>50</v>
      </c>
    </row>
    <row r="2" spans="1:5" x14ac:dyDescent="0.25">
      <c r="A2">
        <v>1</v>
      </c>
      <c r="B2" s="14">
        <f>LN(Sheet1!F2)</f>
        <v>21.218502266391503</v>
      </c>
      <c r="C2" s="13">
        <f>(Sheet1!H2-Sheet1!I2)/Sheet1!H2</f>
        <v>0.56735819904691509</v>
      </c>
      <c r="D2" s="13">
        <f>Sheet1!G2/Sheet1!F2</f>
        <v>0.31969681684441692</v>
      </c>
      <c r="E2" s="17">
        <v>0.13186813186813187</v>
      </c>
    </row>
    <row r="3" spans="1:5" x14ac:dyDescent="0.25">
      <c r="A3">
        <v>2</v>
      </c>
      <c r="B3" s="14">
        <f>LN(Sheet1!F3)</f>
        <v>21.243737827947566</v>
      </c>
      <c r="C3" s="13">
        <f>(Sheet1!H3-Sheet1!I3)/Sheet1!H3</f>
        <v>0.54446840794192664</v>
      </c>
      <c r="D3" s="13">
        <f>Sheet1!G3/Sheet1!F3</f>
        <v>0.28675638352922417</v>
      </c>
      <c r="E3" s="17">
        <v>0.24175824175824176</v>
      </c>
    </row>
    <row r="4" spans="1:5" x14ac:dyDescent="0.25">
      <c r="A4">
        <v>3</v>
      </c>
      <c r="B4" s="14">
        <f>LN(Sheet1!F4)</f>
        <v>21.327560335809743</v>
      </c>
      <c r="C4" s="13">
        <f>(Sheet1!H4-Sheet1!I4)/Sheet1!H4</f>
        <v>0.5369393761408332</v>
      </c>
      <c r="D4" s="13">
        <f>Sheet1!G4/Sheet1!F4</f>
        <v>0.28628031301004203</v>
      </c>
      <c r="E4" s="17">
        <v>0.13186813186813187</v>
      </c>
    </row>
    <row r="5" spans="1:5" x14ac:dyDescent="0.25">
      <c r="A5">
        <v>4</v>
      </c>
      <c r="B5" s="14">
        <f>LN(Sheet1!F5)</f>
        <v>21.409746783459099</v>
      </c>
      <c r="C5" s="13">
        <f>(Sheet1!H5-Sheet1!I5)/Sheet1!H5</f>
        <v>0.50936705123769122</v>
      </c>
      <c r="D5" s="13">
        <f>Sheet1!G5/Sheet1!F5</f>
        <v>0.33242099083807158</v>
      </c>
      <c r="E5" s="17">
        <v>0.12087912087912088</v>
      </c>
    </row>
    <row r="6" spans="1:5" x14ac:dyDescent="0.25">
      <c r="A6">
        <v>5</v>
      </c>
      <c r="B6" s="14">
        <f>LN(Sheet1!F6)</f>
        <v>21.458468641193157</v>
      </c>
      <c r="C6" s="13">
        <f>(Sheet1!H6-Sheet1!I6)/Sheet1!H6</f>
        <v>0.52384216084073076</v>
      </c>
      <c r="D6" s="13">
        <f>Sheet1!G6/Sheet1!F6</f>
        <v>0.33803395924583296</v>
      </c>
      <c r="E6" s="17">
        <v>0.23076923076923078</v>
      </c>
    </row>
    <row r="7" spans="1:5" x14ac:dyDescent="0.25">
      <c r="A7">
        <v>6</v>
      </c>
      <c r="B7" s="14">
        <f>LN(Sheet1!F7)</f>
        <v>29.438678371765938</v>
      </c>
      <c r="C7" s="13">
        <f>(Sheet1!H7-Sheet1!I7)/Sheet1!H7</f>
        <v>0.35934509320551644</v>
      </c>
      <c r="D7" s="13">
        <f>Sheet1!G7/Sheet1!F7</f>
        <v>0.57800887630561393</v>
      </c>
      <c r="E7" s="17">
        <v>0.19780219780219779</v>
      </c>
    </row>
    <row r="8" spans="1:5" x14ac:dyDescent="0.25">
      <c r="A8">
        <v>7</v>
      </c>
      <c r="B8" s="14">
        <f>LN(Sheet1!F8)</f>
        <v>29.878138668974376</v>
      </c>
      <c r="C8" s="13">
        <f>(Sheet1!H8-Sheet1!I8)/Sheet1!H8</f>
        <v>0.37297229675210714</v>
      </c>
      <c r="D8" s="13">
        <f>Sheet1!G8/Sheet1!F8</f>
        <v>0.64521055792289972</v>
      </c>
      <c r="E8" s="17">
        <v>0.19780219780219779</v>
      </c>
    </row>
    <row r="9" spans="1:5" x14ac:dyDescent="0.25">
      <c r="A9">
        <v>8</v>
      </c>
      <c r="B9" s="14">
        <f>LN(Sheet1!F9)</f>
        <v>23.633052191091025</v>
      </c>
      <c r="C9" s="13">
        <f>(Sheet1!H9-Sheet1!I9)/Sheet1!H9</f>
        <v>0.37266895007673284</v>
      </c>
      <c r="D9" s="13">
        <f>Sheet1!G9/Sheet1!F9</f>
        <v>0.59608911590897906</v>
      </c>
      <c r="E9" s="17">
        <v>0.19780219780219779</v>
      </c>
    </row>
    <row r="10" spans="1:5" x14ac:dyDescent="0.25">
      <c r="A10">
        <v>9</v>
      </c>
      <c r="B10" s="14">
        <f>LN(Sheet1!F10)</f>
        <v>23.589049815137599</v>
      </c>
      <c r="C10" s="13">
        <f>(Sheet1!H10-Sheet1!I10)/Sheet1!H10</f>
        <v>0.36548750282388554</v>
      </c>
      <c r="D10" s="13">
        <f>Sheet1!G10/Sheet1!F10</f>
        <v>0.59541386909087091</v>
      </c>
      <c r="E10" s="17">
        <v>0.19780219780219779</v>
      </c>
    </row>
    <row r="11" spans="1:5" x14ac:dyDescent="0.25">
      <c r="A11">
        <v>10</v>
      </c>
      <c r="B11" s="14">
        <f>LN(Sheet1!F11)</f>
        <v>23.600225556432115</v>
      </c>
      <c r="C11" s="13">
        <f>(Sheet1!H11-Sheet1!I11)/Sheet1!H11</f>
        <v>0.34192042109804643</v>
      </c>
      <c r="D11" s="13">
        <f>Sheet1!G11/Sheet1!F11</f>
        <v>0.59280443605984179</v>
      </c>
      <c r="E11" s="17">
        <v>0.19780219780219779</v>
      </c>
    </row>
    <row r="12" spans="1:5" x14ac:dyDescent="0.25">
      <c r="A12">
        <v>11</v>
      </c>
      <c r="B12" s="14">
        <f>LN(Sheet1!F12)</f>
        <v>30.441401611181355</v>
      </c>
      <c r="C12" s="13">
        <f>(Sheet1!H12-Sheet1!I12)/Sheet1!H12</f>
        <v>0.48618695122184763</v>
      </c>
      <c r="D12" s="13">
        <f>Sheet1!G12/Sheet1!F12</f>
        <v>0.16382814218299402</v>
      </c>
      <c r="E12" s="17">
        <v>7.6923076923076927E-2</v>
      </c>
    </row>
    <row r="13" spans="1:5" x14ac:dyDescent="0.25">
      <c r="A13">
        <v>12</v>
      </c>
      <c r="B13" s="14">
        <f>LN(Sheet1!F13)</f>
        <v>30.529482626986692</v>
      </c>
      <c r="C13" s="13">
        <f>(Sheet1!H13-Sheet1!I13)/Sheet1!H13</f>
        <v>0.46729537412114275</v>
      </c>
      <c r="D13" s="13">
        <f>Sheet1!G13/Sheet1!F13</f>
        <v>0.15714642091965572</v>
      </c>
      <c r="E13" s="17">
        <v>9.8901098901098897E-2</v>
      </c>
    </row>
    <row r="14" spans="1:5" x14ac:dyDescent="0.25">
      <c r="A14">
        <v>13</v>
      </c>
      <c r="B14" s="14">
        <f>LN(Sheet1!F14)</f>
        <v>30.639902897634443</v>
      </c>
      <c r="C14" s="13">
        <f>(Sheet1!H14-Sheet1!I14)/Sheet1!H14</f>
        <v>0.45258039938024885</v>
      </c>
      <c r="D14" s="13">
        <f>Sheet1!G14/Sheet1!F14</f>
        <v>0.17563248745900767</v>
      </c>
      <c r="E14" s="17">
        <v>9.8901098901098897E-2</v>
      </c>
    </row>
    <row r="15" spans="1:5" x14ac:dyDescent="0.25">
      <c r="A15">
        <v>14</v>
      </c>
      <c r="B15" s="14">
        <f>LN(Sheet1!F15)</f>
        <v>30.747390141298187</v>
      </c>
      <c r="C15" s="13">
        <f>(Sheet1!H15-Sheet1!I15)/Sheet1!H15</f>
        <v>0.44332087757384792</v>
      </c>
      <c r="D15" s="13">
        <f>Sheet1!G15/Sheet1!F15</f>
        <v>0.19004436711880532</v>
      </c>
      <c r="E15" s="17">
        <v>9.8901098901098897E-2</v>
      </c>
    </row>
    <row r="16" spans="1:5" x14ac:dyDescent="0.25">
      <c r="A16">
        <v>15</v>
      </c>
      <c r="B16" s="14">
        <f>LN(Sheet1!F16)</f>
        <v>30.876213021435614</v>
      </c>
      <c r="C16" s="13">
        <f>(Sheet1!H16-Sheet1!I16)/Sheet1!H16</f>
        <v>0.42967520902270495</v>
      </c>
      <c r="D16" s="13">
        <f>Sheet1!G16/Sheet1!F16</f>
        <v>0.17145828957921605</v>
      </c>
      <c r="E16" s="17">
        <v>9.8901098901098897E-2</v>
      </c>
    </row>
    <row r="17" spans="1:5" x14ac:dyDescent="0.25">
      <c r="A17">
        <v>16</v>
      </c>
      <c r="B17" s="14">
        <f>LN(Sheet1!F17)</f>
        <v>27.822619941029952</v>
      </c>
      <c r="C17" s="13">
        <f>(Sheet1!H17-Sheet1!I17)/Sheet1!H17</f>
        <v>0.61562951948825451</v>
      </c>
      <c r="D17" s="13">
        <f>Sheet1!G17/Sheet1!F17</f>
        <v>0.30818833502225346</v>
      </c>
      <c r="E17" s="17">
        <v>5.4945054945054944E-2</v>
      </c>
    </row>
    <row r="18" spans="1:5" x14ac:dyDescent="0.25">
      <c r="A18">
        <v>17</v>
      </c>
      <c r="B18" s="14">
        <f>LN(Sheet1!F18)</f>
        <v>27.635287814394157</v>
      </c>
      <c r="C18" s="13">
        <f>(Sheet1!H18-Sheet1!I18)/Sheet1!H18</f>
        <v>0.60411791936106474</v>
      </c>
      <c r="D18" s="13">
        <f>Sheet1!G18/Sheet1!F18</f>
        <v>0.11834718460488718</v>
      </c>
      <c r="E18" s="17">
        <v>5.4945054945054944E-2</v>
      </c>
    </row>
    <row r="19" spans="1:5" x14ac:dyDescent="0.25">
      <c r="A19">
        <v>18</v>
      </c>
      <c r="B19" s="14">
        <f>LN(Sheet1!F19)</f>
        <v>27.686956393806206</v>
      </c>
      <c r="C19" s="13">
        <f>(Sheet1!H19-Sheet1!I19)/Sheet1!H19</f>
        <v>0.58558077713148815</v>
      </c>
      <c r="D19" s="13">
        <f>Sheet1!G19/Sheet1!F19</f>
        <v>0.11549255375549011</v>
      </c>
      <c r="E19" s="17">
        <v>6.5934065934065936E-2</v>
      </c>
    </row>
    <row r="20" spans="1:5" x14ac:dyDescent="0.25">
      <c r="A20">
        <v>19</v>
      </c>
      <c r="B20" s="14">
        <f>LN(Sheet1!F20)</f>
        <v>27.714326495271916</v>
      </c>
      <c r="C20" s="13">
        <f>(Sheet1!H20-Sheet1!I20)/Sheet1!H20</f>
        <v>0.54041410096936782</v>
      </c>
      <c r="D20" s="13">
        <f>Sheet1!G20/Sheet1!F20</f>
        <v>0.11515757606568415</v>
      </c>
      <c r="E20" s="17">
        <v>6.5934065934065936E-2</v>
      </c>
    </row>
    <row r="21" spans="1:5" x14ac:dyDescent="0.25">
      <c r="A21">
        <v>20</v>
      </c>
      <c r="B21" s="14">
        <f>LN(Sheet1!F21)</f>
        <v>27.768398139865219</v>
      </c>
      <c r="C21" s="13">
        <f>(Sheet1!H21-Sheet1!I21)/Sheet1!H21</f>
        <v>0.5446735654479663</v>
      </c>
      <c r="D21" s="13">
        <f>Sheet1!G21/Sheet1!F21</f>
        <v>0.10847198910391616</v>
      </c>
      <c r="E21" s="17">
        <v>6.5934065934065936E-2</v>
      </c>
    </row>
    <row r="22" spans="1:5" x14ac:dyDescent="0.25">
      <c r="A22">
        <v>21</v>
      </c>
      <c r="B22" s="14">
        <f>LN(Sheet1!F22)</f>
        <v>27.216895274691339</v>
      </c>
      <c r="C22" s="13">
        <f>(Sheet1!H22-Sheet1!I22)/Sheet1!H22</f>
        <v>0.36734734153211723</v>
      </c>
      <c r="D22" s="13">
        <f>Sheet1!G22/Sheet1!F22</f>
        <v>0.54915794477183055</v>
      </c>
      <c r="E22" s="17">
        <v>0.15384615384615385</v>
      </c>
    </row>
    <row r="23" spans="1:5" x14ac:dyDescent="0.25">
      <c r="A23">
        <v>22</v>
      </c>
      <c r="B23" s="14">
        <f>LN(Sheet1!F23)</f>
        <v>27.449419933515454</v>
      </c>
      <c r="C23" s="13">
        <f>(Sheet1!H23-Sheet1!I23)/Sheet1!H23</f>
        <v>0.32323721026383123</v>
      </c>
      <c r="D23" s="13">
        <f>Sheet1!G23/Sheet1!F23</f>
        <v>0.23797497720342939</v>
      </c>
      <c r="E23" s="17">
        <v>0.16483516483516483</v>
      </c>
    </row>
    <row r="24" spans="1:5" x14ac:dyDescent="0.25">
      <c r="A24">
        <v>23</v>
      </c>
      <c r="B24" s="14">
        <f>LN(Sheet1!F24)</f>
        <v>27.850272545730174</v>
      </c>
      <c r="C24" s="13">
        <f>(Sheet1!H24-Sheet1!I24)/Sheet1!H24</f>
        <v>0.36416791452371233</v>
      </c>
      <c r="D24" s="13">
        <f>Sheet1!G24/Sheet1!F24</f>
        <v>0.38456977738466536</v>
      </c>
      <c r="E24" s="17">
        <v>0.19780219780219779</v>
      </c>
    </row>
    <row r="25" spans="1:5" x14ac:dyDescent="0.25">
      <c r="A25">
        <v>24</v>
      </c>
      <c r="B25" s="14">
        <f>LN(Sheet1!F25)</f>
        <v>27.901765645847046</v>
      </c>
      <c r="C25" s="13">
        <f>(Sheet1!H25-Sheet1!I25)/Sheet1!H25</f>
        <v>0.42194591727940661</v>
      </c>
      <c r="D25" s="13">
        <f>Sheet1!G25/Sheet1!F25</f>
        <v>0.31747751409656411</v>
      </c>
      <c r="E25" s="17">
        <v>0.19780219780219779</v>
      </c>
    </row>
    <row r="26" spans="1:5" x14ac:dyDescent="0.25">
      <c r="A26">
        <v>25</v>
      </c>
      <c r="B26" s="14">
        <f>LN(Sheet1!F26)</f>
        <v>27.929777820321338</v>
      </c>
      <c r="C26" s="13">
        <f>(Sheet1!H26-Sheet1!I26)/Sheet1!H26</f>
        <v>0.41819060670213909</v>
      </c>
      <c r="D26" s="13">
        <f>Sheet1!G26/Sheet1!F26</f>
        <v>0.25708828064512756</v>
      </c>
      <c r="E26" s="17">
        <v>0.19780219780219779</v>
      </c>
    </row>
    <row r="27" spans="1:5" x14ac:dyDescent="0.25">
      <c r="A27">
        <v>26</v>
      </c>
      <c r="B27" s="14">
        <f>LN(Sheet1!F27)</f>
        <v>25.32642804632815</v>
      </c>
      <c r="C27" s="13">
        <f>(Sheet1!H27-Sheet1!I27)/Sheet1!H27</f>
        <v>0.16141016574022918</v>
      </c>
      <c r="D27" s="13">
        <f>Sheet1!G27/Sheet1!F27</f>
        <v>0.85864716500865568</v>
      </c>
      <c r="E27" s="17">
        <v>0.16483516483516483</v>
      </c>
    </row>
    <row r="28" spans="1:5" x14ac:dyDescent="0.25">
      <c r="A28">
        <v>27</v>
      </c>
      <c r="B28" s="14">
        <f>LN(Sheet1!F28)</f>
        <v>25.815479517824901</v>
      </c>
      <c r="C28" s="13">
        <f>(Sheet1!H28-Sheet1!I28)/Sheet1!H28</f>
        <v>0.15118452963781664</v>
      </c>
      <c r="D28" s="13">
        <f>Sheet1!G28/Sheet1!F28</f>
        <v>0.69144979547180363</v>
      </c>
      <c r="E28" s="17">
        <v>0.19780219780219779</v>
      </c>
    </row>
    <row r="29" spans="1:5" x14ac:dyDescent="0.25">
      <c r="A29">
        <v>28</v>
      </c>
      <c r="B29" s="14">
        <f>LN(Sheet1!F29)</f>
        <v>26.246495540552441</v>
      </c>
      <c r="C29" s="13">
        <f>(Sheet1!H29-Sheet1!I29)/Sheet1!H29</f>
        <v>0.16477173917055082</v>
      </c>
      <c r="D29" s="13">
        <f>Sheet1!G29/Sheet1!F29</f>
        <v>0.56332828941353497</v>
      </c>
      <c r="E29" s="17">
        <v>0.21978021978021978</v>
      </c>
    </row>
    <row r="30" spans="1:5" x14ac:dyDescent="0.25">
      <c r="A30">
        <v>29</v>
      </c>
      <c r="B30" s="14">
        <f>LN(Sheet1!F30)</f>
        <v>26.298284258821266</v>
      </c>
      <c r="C30" s="13">
        <f>(Sheet1!H30-Sheet1!I30)/Sheet1!H30</f>
        <v>0.16166351246386174</v>
      </c>
      <c r="D30" s="13">
        <f>Sheet1!G30/Sheet1!F30</f>
        <v>0.57510101661172675</v>
      </c>
      <c r="E30" s="17">
        <v>0.21978021978021978</v>
      </c>
    </row>
    <row r="31" spans="1:5" x14ac:dyDescent="0.25">
      <c r="A31">
        <v>30</v>
      </c>
      <c r="B31" s="14">
        <f>LN(Sheet1!F31)</f>
        <v>26.638616624729234</v>
      </c>
      <c r="C31" s="13">
        <f>(Sheet1!H31-Sheet1!I31)/Sheet1!H31</f>
        <v>0.17076583317793531</v>
      </c>
      <c r="D31" s="13">
        <f>Sheet1!G31/Sheet1!F31</f>
        <v>0.40965363197599225</v>
      </c>
      <c r="E31" s="17">
        <v>0.21978021978021978</v>
      </c>
    </row>
    <row r="32" spans="1:5" x14ac:dyDescent="0.25">
      <c r="A32">
        <v>31</v>
      </c>
      <c r="B32" s="14">
        <f>LN(Sheet1!F32)</f>
        <v>21.016564182320685</v>
      </c>
      <c r="C32" s="13">
        <f>(Sheet1!H32-Sheet1!I32)/Sheet1!H32</f>
        <v>0.73879481322114438</v>
      </c>
      <c r="D32" s="13">
        <f>Sheet1!G32/Sheet1!F32</f>
        <v>0.14632392188057933</v>
      </c>
      <c r="E32" s="17">
        <v>0.12087912087912088</v>
      </c>
    </row>
    <row r="33" spans="1:5" x14ac:dyDescent="0.25">
      <c r="A33">
        <v>32</v>
      </c>
      <c r="B33" s="14">
        <f>LN(Sheet1!F33)</f>
        <v>21.144287426428271</v>
      </c>
      <c r="C33" s="13">
        <f>(Sheet1!H33-Sheet1!I33)/Sheet1!H33</f>
        <v>0.72931758995890683</v>
      </c>
      <c r="D33" s="13">
        <f>Sheet1!G33/Sheet1!F33</f>
        <v>0.15710578174842624</v>
      </c>
      <c r="E33" s="17">
        <v>0.12087912087912088</v>
      </c>
    </row>
    <row r="34" spans="1:5" x14ac:dyDescent="0.25">
      <c r="A34">
        <v>33</v>
      </c>
      <c r="B34" s="14">
        <f>LN(Sheet1!F34)</f>
        <v>21.078127743726096</v>
      </c>
      <c r="C34" s="13">
        <f>(Sheet1!H34-Sheet1!I34)/Sheet1!H34</f>
        <v>0.72139951053098383</v>
      </c>
      <c r="D34" s="13">
        <f>Sheet1!G34/Sheet1!F34</f>
        <v>0.14896410577679792</v>
      </c>
      <c r="E34" s="17">
        <v>0.13186813186813187</v>
      </c>
    </row>
    <row r="35" spans="1:5" x14ac:dyDescent="0.25">
      <c r="A35">
        <v>34</v>
      </c>
      <c r="B35" s="14">
        <f>LN(Sheet1!F35)</f>
        <v>20.926680783232726</v>
      </c>
      <c r="C35" s="13">
        <f>(Sheet1!H35-Sheet1!I35)/Sheet1!H35</f>
        <v>0.67207585035001449</v>
      </c>
      <c r="D35" s="13">
        <f>Sheet1!G35/Sheet1!F35</f>
        <v>0.16782404802350248</v>
      </c>
      <c r="E35" s="17">
        <v>0.13186813186813187</v>
      </c>
    </row>
    <row r="36" spans="1:5" x14ac:dyDescent="0.25">
      <c r="A36">
        <v>35</v>
      </c>
      <c r="B36" s="14">
        <f>LN(Sheet1!F36)</f>
        <v>20.992316975126567</v>
      </c>
      <c r="C36" s="13">
        <f>(Sheet1!H36-Sheet1!I36)/Sheet1!H36</f>
        <v>0.69962843166400879</v>
      </c>
      <c r="D36" s="13">
        <f>Sheet1!G36/Sheet1!F36</f>
        <v>0.22812181133356227</v>
      </c>
      <c r="E36" s="17">
        <v>0.14285714285714285</v>
      </c>
    </row>
    <row r="37" spans="1:5" x14ac:dyDescent="0.25">
      <c r="A37">
        <v>36</v>
      </c>
      <c r="B37" s="14">
        <f>LN(Sheet1!F37)</f>
        <v>28.901965816602051</v>
      </c>
      <c r="C37" s="13">
        <f>(Sheet1!H37-Sheet1!I37)/Sheet1!H37</f>
        <v>0.32381688926855701</v>
      </c>
      <c r="D37" s="13">
        <f>Sheet1!G37/Sheet1!F37</f>
        <v>0.64671628318404772</v>
      </c>
      <c r="E37" s="17">
        <v>0.14285714285714285</v>
      </c>
    </row>
    <row r="38" spans="1:5" x14ac:dyDescent="0.25">
      <c r="A38">
        <v>37</v>
      </c>
      <c r="B38" s="14">
        <f>LN(Sheet1!F38)</f>
        <v>29.069055644173204</v>
      </c>
      <c r="C38" s="13">
        <f>(Sheet1!H38-Sheet1!I38)/Sheet1!H38</f>
        <v>0.3172032060822243</v>
      </c>
      <c r="D38" s="13">
        <f>Sheet1!G38/Sheet1!F38</f>
        <v>0.40902963434918799</v>
      </c>
      <c r="E38" s="17">
        <v>0.15384615384615385</v>
      </c>
    </row>
    <row r="39" spans="1:5" x14ac:dyDescent="0.25">
      <c r="A39">
        <v>38</v>
      </c>
      <c r="B39" s="14">
        <f>LN(Sheet1!F39)</f>
        <v>29.252993674897308</v>
      </c>
      <c r="C39" s="13">
        <f>(Sheet1!H39-Sheet1!I39)/Sheet1!H39</f>
        <v>0.29959147400788261</v>
      </c>
      <c r="D39" s="13">
        <f>Sheet1!G39/Sheet1!F39</f>
        <v>0.45378554191900849</v>
      </c>
      <c r="E39" s="17">
        <v>0.16483516483516483</v>
      </c>
    </row>
    <row r="40" spans="1:5" x14ac:dyDescent="0.25">
      <c r="A40">
        <v>39</v>
      </c>
      <c r="B40" s="14">
        <f>LN(Sheet1!F40)</f>
        <v>29.528782422926334</v>
      </c>
      <c r="C40" s="13">
        <f>(Sheet1!H40-Sheet1!I40)/Sheet1!H40</f>
        <v>0.27405035056197374</v>
      </c>
      <c r="D40" s="13">
        <f>Sheet1!G40/Sheet1!F40</f>
        <v>0.5567402863999299</v>
      </c>
      <c r="E40" s="17">
        <v>0.15384615384615385</v>
      </c>
    </row>
    <row r="41" spans="1:5" x14ac:dyDescent="0.25">
      <c r="A41">
        <v>40</v>
      </c>
      <c r="B41" s="14">
        <f>LN(Sheet1!F41)</f>
        <v>29.543020198013107</v>
      </c>
      <c r="C41" s="13">
        <f>(Sheet1!H41-Sheet1!I41)/Sheet1!H41</f>
        <v>0.27498527230787634</v>
      </c>
      <c r="D41" s="13">
        <f>Sheet1!G41/Sheet1!F41</f>
        <v>0.55211524115941502</v>
      </c>
      <c r="E41" s="17">
        <v>0.17582417582417584</v>
      </c>
    </row>
    <row r="42" spans="1:5" x14ac:dyDescent="0.25">
      <c r="A42">
        <v>41</v>
      </c>
      <c r="B42" s="14">
        <f>LN(Sheet1!F42)</f>
        <v>27.081044917019817</v>
      </c>
      <c r="C42" s="13">
        <f>(Sheet1!H42-Sheet1!I42)/Sheet1!H42</f>
        <v>0.13640519014215985</v>
      </c>
      <c r="D42" s="13">
        <f>Sheet1!G42/Sheet1!F42</f>
        <v>0.17502497708713202</v>
      </c>
      <c r="E42" s="17">
        <v>3.2967032967032968E-2</v>
      </c>
    </row>
    <row r="43" spans="1:5" x14ac:dyDescent="0.25">
      <c r="A43">
        <v>42</v>
      </c>
      <c r="B43" s="14">
        <f>LN(Sheet1!F43)</f>
        <v>27.355065427936687</v>
      </c>
      <c r="C43" s="13">
        <f>(Sheet1!H43-Sheet1!I43)/Sheet1!H43</f>
        <v>0.14145920097854423</v>
      </c>
      <c r="D43" s="13">
        <f>Sheet1!G43/Sheet1!F43</f>
        <v>0.25786369620686034</v>
      </c>
      <c r="E43" s="17">
        <v>4.3956043956043959E-2</v>
      </c>
    </row>
    <row r="44" spans="1:5" x14ac:dyDescent="0.25">
      <c r="A44">
        <v>43</v>
      </c>
      <c r="B44" s="14">
        <f>LN(Sheet1!F44)</f>
        <v>27.466943366572742</v>
      </c>
      <c r="C44" s="13">
        <f>(Sheet1!H44-Sheet1!I44)/Sheet1!H44</f>
        <v>0.14550302762593637</v>
      </c>
      <c r="D44" s="13">
        <f>Sheet1!G44/Sheet1!F44</f>
        <v>0.2440372790870533</v>
      </c>
      <c r="E44" s="17">
        <v>7.6923076923076927E-2</v>
      </c>
    </row>
    <row r="45" spans="1:5" x14ac:dyDescent="0.25">
      <c r="A45">
        <v>44</v>
      </c>
      <c r="B45" s="14">
        <f>LN(Sheet1!F45)</f>
        <v>27.533324726972925</v>
      </c>
      <c r="C45" s="13">
        <f>(Sheet1!H45-Sheet1!I45)/Sheet1!H45</f>
        <v>0.12234116283575644</v>
      </c>
      <c r="D45" s="13">
        <f>Sheet1!G45/Sheet1!F45</f>
        <v>0.26944180532406942</v>
      </c>
      <c r="E45" s="17">
        <v>6.5934065934065936E-2</v>
      </c>
    </row>
    <row r="46" spans="1:5" x14ac:dyDescent="0.25">
      <c r="A46">
        <v>45</v>
      </c>
      <c r="B46" s="14">
        <f>LN(Sheet1!F46)</f>
        <v>27.620080803692819</v>
      </c>
      <c r="C46" s="13">
        <f>(Sheet1!H46-Sheet1!I46)/Sheet1!H46</f>
        <v>0.12114018550513705</v>
      </c>
      <c r="D46" s="13">
        <f>Sheet1!G46/Sheet1!F46</f>
        <v>0.32398388234870268</v>
      </c>
      <c r="E46" s="17">
        <v>6.5934065934065936E-2</v>
      </c>
    </row>
    <row r="47" spans="1:5" x14ac:dyDescent="0.25">
      <c r="A47">
        <v>46</v>
      </c>
      <c r="B47" s="14">
        <f>LN(Sheet1!F47)</f>
        <v>17.269285019608503</v>
      </c>
      <c r="C47" s="13">
        <f>(Sheet1!H47-Sheet1!I47)/Sheet1!H47</f>
        <v>0.31058394157508978</v>
      </c>
      <c r="D47" s="13">
        <f>Sheet1!G47/Sheet1!F47</f>
        <v>0.35722193579572414</v>
      </c>
      <c r="E47" s="17">
        <v>0.21978021978021978</v>
      </c>
    </row>
    <row r="48" spans="1:5" x14ac:dyDescent="0.25">
      <c r="A48">
        <v>47</v>
      </c>
      <c r="B48" s="14">
        <f>LN(Sheet1!F48)</f>
        <v>17.352611811528359</v>
      </c>
      <c r="C48" s="13">
        <f>(Sheet1!H48-Sheet1!I48)/Sheet1!H48</f>
        <v>0.31930388262618831</v>
      </c>
      <c r="D48" s="13">
        <f>Sheet1!G48/Sheet1!F48</f>
        <v>0.33927753631498075</v>
      </c>
      <c r="E48" s="17">
        <v>0.10989010989010989</v>
      </c>
    </row>
    <row r="49" spans="1:5" x14ac:dyDescent="0.25">
      <c r="A49">
        <v>48</v>
      </c>
      <c r="B49" s="14">
        <f>LN(Sheet1!F49)</f>
        <v>17.471590800877816</v>
      </c>
      <c r="C49" s="13">
        <f>(Sheet1!H49-Sheet1!I49)/Sheet1!H49</f>
        <v>0.34054694523116852</v>
      </c>
      <c r="D49" s="13">
        <f>Sheet1!G49/Sheet1!F49</f>
        <v>0.31099001134455651</v>
      </c>
      <c r="E49" s="17">
        <v>0.16483516483516483</v>
      </c>
    </row>
    <row r="50" spans="1:5" x14ac:dyDescent="0.25">
      <c r="A50">
        <v>49</v>
      </c>
      <c r="B50" s="14">
        <f>LN(Sheet1!F50)</f>
        <v>18.455935188389123</v>
      </c>
      <c r="C50" s="13">
        <f>(Sheet1!H50-Sheet1!I50)/Sheet1!H50</f>
        <v>0.36929648321795855</v>
      </c>
      <c r="D50" s="13">
        <f>Sheet1!G50/Sheet1!F50</f>
        <v>0.51424976704662417</v>
      </c>
      <c r="E50" s="17">
        <v>0.18681318681318682</v>
      </c>
    </row>
    <row r="51" spans="1:5" x14ac:dyDescent="0.25">
      <c r="A51">
        <v>50</v>
      </c>
      <c r="B51" s="14">
        <f>LN(Sheet1!F51)</f>
        <v>18.586759667146257</v>
      </c>
      <c r="C51" s="13">
        <f>(Sheet1!H51-Sheet1!I51)/Sheet1!H51</f>
        <v>0.35697020123659828</v>
      </c>
      <c r="D51" s="13">
        <f>Sheet1!G51/Sheet1!F51</f>
        <v>0.53650016158672709</v>
      </c>
      <c r="E51" s="17">
        <v>0.16483516483516483</v>
      </c>
    </row>
    <row r="52" spans="1:5" x14ac:dyDescent="0.25">
      <c r="A52">
        <v>51</v>
      </c>
      <c r="B52" s="14">
        <f>LN(Sheet1!F52)</f>
        <v>18.292159499548521</v>
      </c>
      <c r="C52" s="13">
        <f>(Sheet1!H52-Sheet1!I52)/Sheet1!H52</f>
        <v>0.28308134180222216</v>
      </c>
      <c r="D52" s="13">
        <f>Sheet1!G52/Sheet1!F52</f>
        <v>0.46830798014198127</v>
      </c>
      <c r="E52" s="17">
        <v>7.6923076923076927E-2</v>
      </c>
    </row>
    <row r="53" spans="1:5" x14ac:dyDescent="0.25">
      <c r="A53">
        <v>52</v>
      </c>
      <c r="B53" s="14">
        <f>LN(Sheet1!F53)</f>
        <v>18.385445158020953</v>
      </c>
      <c r="C53" s="13">
        <f>(Sheet1!H53-Sheet1!I53)/Sheet1!H53</f>
        <v>0.27538769542139319</v>
      </c>
      <c r="D53" s="13">
        <f>Sheet1!G53/Sheet1!F53</f>
        <v>0.4829299811236627</v>
      </c>
      <c r="E53" s="17">
        <v>7.6923076923076927E-2</v>
      </c>
    </row>
    <row r="54" spans="1:5" x14ac:dyDescent="0.25">
      <c r="A54">
        <v>53</v>
      </c>
      <c r="B54" s="14">
        <f>LN(Sheet1!F54)</f>
        <v>18.381924936313766</v>
      </c>
      <c r="C54" s="13">
        <f>(Sheet1!H54-Sheet1!I54)/Sheet1!H54</f>
        <v>0.29658551494716451</v>
      </c>
      <c r="D54" s="13">
        <f>Sheet1!G54/Sheet1!F54</f>
        <v>0.43655613386059139</v>
      </c>
      <c r="E54" s="17">
        <v>8.7912087912087919E-2</v>
      </c>
    </row>
    <row r="55" spans="1:5" x14ac:dyDescent="0.25">
      <c r="A55">
        <v>54</v>
      </c>
      <c r="B55" s="14">
        <f>LN(Sheet1!F55)</f>
        <v>18.910097929718024</v>
      </c>
      <c r="C55" s="13">
        <f>(Sheet1!H55-Sheet1!I55)/Sheet1!H55</f>
        <v>0.32731632414437578</v>
      </c>
      <c r="D55" s="13">
        <f>Sheet1!G55/Sheet1!F55</f>
        <v>0.5148968119436852</v>
      </c>
      <c r="E55" s="17">
        <v>7.6923076923076927E-2</v>
      </c>
    </row>
    <row r="56" spans="1:5" x14ac:dyDescent="0.25">
      <c r="A56">
        <v>55</v>
      </c>
      <c r="B56" s="14">
        <f>LN(Sheet1!F56)</f>
        <v>19.004884291594529</v>
      </c>
      <c r="C56" s="13">
        <f>(Sheet1!H56-Sheet1!I56)/Sheet1!H56</f>
        <v>0.32677899290938028</v>
      </c>
      <c r="D56" s="13">
        <f>Sheet1!G56/Sheet1!F56</f>
        <v>0.51698288444380613</v>
      </c>
      <c r="E56" s="17">
        <v>8.7912087912087919E-2</v>
      </c>
    </row>
    <row r="57" spans="1:5" x14ac:dyDescent="0.25">
      <c r="A57">
        <v>56</v>
      </c>
      <c r="B57" s="14">
        <f>LN(Sheet1!F57)</f>
        <v>29.148250250306578</v>
      </c>
      <c r="C57" s="13">
        <f>(Sheet1!H57-Sheet1!I57)/Sheet1!H57</f>
        <v>0.52504144063889802</v>
      </c>
      <c r="D57" s="13">
        <f>Sheet1!G57/Sheet1!F57</f>
        <v>0.38149794363269596</v>
      </c>
      <c r="E57" s="17">
        <v>0.13186813186813187</v>
      </c>
    </row>
    <row r="58" spans="1:5" x14ac:dyDescent="0.25">
      <c r="A58">
        <v>57</v>
      </c>
      <c r="B58" s="14">
        <f>LN(Sheet1!F58)</f>
        <v>29.111217934859436</v>
      </c>
      <c r="C58" s="13">
        <f>(Sheet1!H58-Sheet1!I58)/Sheet1!H58</f>
        <v>0.53937768579545597</v>
      </c>
      <c r="D58" s="13">
        <f>Sheet1!G58/Sheet1!F58</f>
        <v>0.33613404602025487</v>
      </c>
      <c r="E58" s="17">
        <v>0.12087912087912088</v>
      </c>
    </row>
    <row r="59" spans="1:5" x14ac:dyDescent="0.25">
      <c r="A59">
        <v>58</v>
      </c>
      <c r="B59" s="14">
        <f>LN(Sheet1!F59)</f>
        <v>29.174764392771777</v>
      </c>
      <c r="C59" s="13">
        <f>(Sheet1!H59-Sheet1!I59)/Sheet1!H59</f>
        <v>0.55421741744162889</v>
      </c>
      <c r="D59" s="13">
        <f>Sheet1!G59/Sheet1!F59</f>
        <v>0.33948270011611348</v>
      </c>
      <c r="E59" s="17">
        <v>0.13186813186813187</v>
      </c>
    </row>
    <row r="60" spans="1:5" x14ac:dyDescent="0.25">
      <c r="A60">
        <v>59</v>
      </c>
      <c r="B60" s="14">
        <f>LN(Sheet1!F60)</f>
        <v>29.124411986193863</v>
      </c>
      <c r="C60" s="13">
        <f>(Sheet1!H60-Sheet1!I60)/Sheet1!H60</f>
        <v>0.56106610438119675</v>
      </c>
      <c r="D60" s="13">
        <f>Sheet1!G60/Sheet1!F60</f>
        <v>0.27503364417129023</v>
      </c>
      <c r="E60" s="17">
        <v>0.13186813186813187</v>
      </c>
    </row>
    <row r="61" spans="1:5" x14ac:dyDescent="0.25">
      <c r="A61">
        <v>60</v>
      </c>
      <c r="B61" s="14">
        <f>LN(Sheet1!F61)</f>
        <v>29.064028347678988</v>
      </c>
      <c r="C61" s="13">
        <f>(Sheet1!H61-Sheet1!I61)/Sheet1!H61</f>
        <v>0.54335489108257784</v>
      </c>
      <c r="D61" s="13">
        <f>Sheet1!G61/Sheet1!F61</f>
        <v>0.3201560086666565</v>
      </c>
      <c r="E61" s="17">
        <v>0.12087912087912088</v>
      </c>
    </row>
    <row r="62" spans="1:5" x14ac:dyDescent="0.25">
      <c r="A62">
        <v>61</v>
      </c>
      <c r="B62" s="14">
        <f>LN(Sheet1!F62)</f>
        <v>28.482211011025615</v>
      </c>
      <c r="C62" s="13">
        <f>(Sheet1!H62-Sheet1!I62)/Sheet1!H62</f>
        <v>0.21712241293665585</v>
      </c>
      <c r="D62" s="13">
        <f>Sheet1!G62/Sheet1!F62</f>
        <v>0.4088315877017884</v>
      </c>
      <c r="E62" s="17">
        <v>0.17582417582417584</v>
      </c>
    </row>
    <row r="63" spans="1:5" x14ac:dyDescent="0.25">
      <c r="A63">
        <v>62</v>
      </c>
      <c r="B63" s="14">
        <f>LN(Sheet1!F63)</f>
        <v>28.598457259067484</v>
      </c>
      <c r="C63" s="13">
        <f>(Sheet1!H63-Sheet1!I63)/Sheet1!H63</f>
        <v>0.21920684553679584</v>
      </c>
      <c r="D63" s="13">
        <f>Sheet1!G63/Sheet1!F63</f>
        <v>0.37428005358031224</v>
      </c>
      <c r="E63" s="17">
        <v>0.23076923076923078</v>
      </c>
    </row>
    <row r="64" spans="1:5" x14ac:dyDescent="0.25">
      <c r="A64">
        <v>63</v>
      </c>
      <c r="B64" s="14">
        <f>LN(Sheet1!F64)</f>
        <v>28.689354000331711</v>
      </c>
      <c r="C64" s="13">
        <f>(Sheet1!H64-Sheet1!I64)/Sheet1!H64</f>
        <v>0.27132538521150973</v>
      </c>
      <c r="D64" s="13">
        <f>Sheet1!G64/Sheet1!F64</f>
        <v>0.25456880679059607</v>
      </c>
      <c r="E64" s="17">
        <v>0.24175824175824176</v>
      </c>
    </row>
    <row r="65" spans="1:5" x14ac:dyDescent="0.25">
      <c r="A65">
        <v>64</v>
      </c>
      <c r="B65" s="14">
        <f>LN(Sheet1!F65)</f>
        <v>28.869104017548796</v>
      </c>
      <c r="C65" s="13">
        <f>(Sheet1!H65-Sheet1!I65)/Sheet1!H65</f>
        <v>0.27824111683155434</v>
      </c>
      <c r="D65" s="13">
        <f>Sheet1!G65/Sheet1!F65</f>
        <v>0.22490518173271573</v>
      </c>
      <c r="E65" s="17">
        <v>0.23076923076923078</v>
      </c>
    </row>
    <row r="66" spans="1:5" x14ac:dyDescent="0.25">
      <c r="A66">
        <v>65</v>
      </c>
      <c r="B66" s="14">
        <f>LN(Sheet1!F66)</f>
        <v>28.996919813296635</v>
      </c>
      <c r="C66" s="13">
        <f>(Sheet1!H66-Sheet1!I66)/Sheet1!H66</f>
        <v>0.24336658212113366</v>
      </c>
      <c r="D66" s="13">
        <f>Sheet1!G66/Sheet1!F66</f>
        <v>0.15778428470352843</v>
      </c>
      <c r="E66" s="17">
        <v>0.24175824175824176</v>
      </c>
    </row>
    <row r="67" spans="1:5" x14ac:dyDescent="0.25">
      <c r="A67">
        <v>66</v>
      </c>
      <c r="B67" s="14">
        <f>LN(Sheet1!F67)</f>
        <v>15.461654485886646</v>
      </c>
      <c r="C67" s="13">
        <f>(Sheet1!H67-Sheet1!I67)/Sheet1!H67</f>
        <v>0.37357433325429612</v>
      </c>
      <c r="D67" s="13">
        <f>Sheet1!G67/Sheet1!F67</f>
        <v>0.18858614134730689</v>
      </c>
      <c r="E67" s="17">
        <v>0.19780219780219779</v>
      </c>
    </row>
    <row r="68" spans="1:5" x14ac:dyDescent="0.25">
      <c r="A68">
        <v>67</v>
      </c>
      <c r="B68" s="14">
        <f>LN(Sheet1!F68)</f>
        <v>15.530365764444278</v>
      </c>
      <c r="C68" s="13">
        <f>(Sheet1!H68-Sheet1!I68)/Sheet1!H68</f>
        <v>0.35744896381833191</v>
      </c>
      <c r="D68" s="13">
        <f>Sheet1!G68/Sheet1!F68</f>
        <v>0.14055671918948442</v>
      </c>
      <c r="E68" s="17">
        <v>0.18681318681318682</v>
      </c>
    </row>
    <row r="69" spans="1:5" x14ac:dyDescent="0.25">
      <c r="A69">
        <v>68</v>
      </c>
      <c r="B69" s="14">
        <f>LN(Sheet1!F69)</f>
        <v>15.703855454129334</v>
      </c>
      <c r="C69" s="13">
        <f>(Sheet1!H69-Sheet1!I69)/Sheet1!H69</f>
        <v>0.37647176066852744</v>
      </c>
      <c r="D69" s="13">
        <f>Sheet1!G69/Sheet1!F69</f>
        <v>0.14425274293923723</v>
      </c>
      <c r="E69" s="17">
        <v>0.2087912087912088</v>
      </c>
    </row>
    <row r="70" spans="1:5" x14ac:dyDescent="0.25">
      <c r="A70">
        <v>69</v>
      </c>
      <c r="B70" s="14">
        <f>LN(Sheet1!F70)</f>
        <v>15.9850345477304</v>
      </c>
      <c r="C70" s="13">
        <f>(Sheet1!H70-Sheet1!I70)/Sheet1!H70</f>
        <v>0.37345262445951827</v>
      </c>
      <c r="D70" s="13">
        <f>Sheet1!G70/Sheet1!F70</f>
        <v>0.45377271674261571</v>
      </c>
      <c r="E70" s="17">
        <v>0.21978021978021978</v>
      </c>
    </row>
    <row r="71" spans="1:5" x14ac:dyDescent="0.25">
      <c r="A71">
        <v>70</v>
      </c>
      <c r="B71" s="14">
        <f>LN(Sheet1!F71)</f>
        <v>15.817916615737188</v>
      </c>
      <c r="C71" s="13">
        <f>(Sheet1!H71-Sheet1!I71)/Sheet1!H71</f>
        <v>0.35893524237823354</v>
      </c>
      <c r="D71" s="13">
        <f>Sheet1!G71/Sheet1!F71</f>
        <v>0.30630135107257384</v>
      </c>
      <c r="E71" s="17">
        <v>0.19780219780219779</v>
      </c>
    </row>
    <row r="72" spans="1:5" x14ac:dyDescent="0.25">
      <c r="A72">
        <v>71</v>
      </c>
      <c r="B72" s="14">
        <f>LN(Sheet1!F72)</f>
        <v>13.64143808374072</v>
      </c>
      <c r="C72" s="13">
        <f>(Sheet1!H72-Sheet1!I72)/Sheet1!H72</f>
        <v>0.5389188326437403</v>
      </c>
      <c r="D72" s="13">
        <f>Sheet1!G72/Sheet1!F72</f>
        <v>0.49655691972255411</v>
      </c>
      <c r="E72" s="17">
        <v>0.14285714285714285</v>
      </c>
    </row>
    <row r="73" spans="1:5" x14ac:dyDescent="0.25">
      <c r="A73">
        <v>72</v>
      </c>
      <c r="B73" s="14">
        <f>LN(Sheet1!F73)</f>
        <v>13.689125001500555</v>
      </c>
      <c r="C73" s="13">
        <f>(Sheet1!H73-Sheet1!I73)/Sheet1!H73</f>
        <v>0.48376107482015462</v>
      </c>
      <c r="D73" s="13">
        <f>Sheet1!G73/Sheet1!F73</f>
        <v>0.45316274715610905</v>
      </c>
      <c r="E73" s="17">
        <v>0.15384615384615385</v>
      </c>
    </row>
    <row r="74" spans="1:5" x14ac:dyDescent="0.25">
      <c r="A74">
        <v>73</v>
      </c>
      <c r="B74" s="14">
        <f>LN(Sheet1!F74)</f>
        <v>13.6199517743883</v>
      </c>
      <c r="C74" s="13">
        <f>(Sheet1!H74-Sheet1!I74)/Sheet1!H74</f>
        <v>0.49986096628432397</v>
      </c>
      <c r="D74" s="13">
        <f>Sheet1!G74/Sheet1!F74</f>
        <v>0.30939413284693723</v>
      </c>
      <c r="E74" s="17">
        <v>0.14285714285714285</v>
      </c>
    </row>
    <row r="75" spans="1:5" x14ac:dyDescent="0.25">
      <c r="A75">
        <v>74</v>
      </c>
      <c r="B75" s="14">
        <f>LN(Sheet1!F75)</f>
        <v>13.773428394764894</v>
      </c>
      <c r="C75" s="13">
        <f>(Sheet1!H75-Sheet1!I75)/Sheet1!H75</f>
        <v>0.50873673080235948</v>
      </c>
      <c r="D75" s="13">
        <f>Sheet1!G75/Sheet1!F75</f>
        <v>0.26938404720111059</v>
      </c>
      <c r="E75" s="17">
        <v>0.16483516483516483</v>
      </c>
    </row>
    <row r="76" spans="1:5" x14ac:dyDescent="0.25">
      <c r="A76">
        <v>75</v>
      </c>
      <c r="B76" s="14">
        <f>LN(Sheet1!F76)</f>
        <v>14.081029840125066</v>
      </c>
      <c r="C76" s="13">
        <f>(Sheet1!H76-Sheet1!I76)/Sheet1!H76</f>
        <v>0.53425447156645189</v>
      </c>
      <c r="D76" s="13">
        <f>Sheet1!G76/Sheet1!F76</f>
        <v>0.25633689847773344</v>
      </c>
      <c r="E76" s="17">
        <v>0.14285714285714285</v>
      </c>
    </row>
    <row r="77" spans="1:5" x14ac:dyDescent="0.25">
      <c r="A77">
        <v>76</v>
      </c>
      <c r="B77" s="14">
        <f>LN(Sheet1!F77)</f>
        <v>28.805851953880463</v>
      </c>
      <c r="C77" s="13">
        <f>(Sheet1!H77-Sheet1!I77)/Sheet1!H77</f>
        <v>0.42095859291732218</v>
      </c>
      <c r="D77" s="13">
        <f>Sheet1!G77/Sheet1!F77</f>
        <v>0.36521685358497269</v>
      </c>
      <c r="E77" s="17">
        <v>7.6923076923076927E-2</v>
      </c>
    </row>
    <row r="78" spans="1:5" x14ac:dyDescent="0.25">
      <c r="A78">
        <v>77</v>
      </c>
      <c r="B78" s="14">
        <f>LN(Sheet1!F78)</f>
        <v>28.909775979524085</v>
      </c>
      <c r="C78" s="13">
        <f>(Sheet1!H78-Sheet1!I78)/Sheet1!H78</f>
        <v>0.45497221987538627</v>
      </c>
      <c r="D78" s="13">
        <f>Sheet1!G78/Sheet1!F78</f>
        <v>0.39120262845901538</v>
      </c>
      <c r="E78" s="17">
        <v>5.4945054945054944E-2</v>
      </c>
    </row>
    <row r="79" spans="1:5" x14ac:dyDescent="0.25">
      <c r="A79">
        <v>78</v>
      </c>
      <c r="B79" s="14">
        <f>LN(Sheet1!F79)</f>
        <v>29.177682145856547</v>
      </c>
      <c r="C79" s="13">
        <f>(Sheet1!H79-Sheet1!I79)/Sheet1!H79</f>
        <v>0.46818418416989815</v>
      </c>
      <c r="D79" s="13">
        <f>Sheet1!G79/Sheet1!F79</f>
        <v>0.42440428700781047</v>
      </c>
      <c r="E79" s="17">
        <v>6.5934065934065936E-2</v>
      </c>
    </row>
    <row r="80" spans="1:5" x14ac:dyDescent="0.25">
      <c r="A80">
        <v>79</v>
      </c>
      <c r="B80" s="14">
        <f>LN(Sheet1!F80)</f>
        <v>29.290269463313269</v>
      </c>
      <c r="C80" s="13">
        <f>(Sheet1!H80-Sheet1!I80)/Sheet1!H80</f>
        <v>0.47922435132873381</v>
      </c>
      <c r="D80" s="13">
        <f>Sheet1!G80/Sheet1!F80</f>
        <v>0.50959858875605291</v>
      </c>
      <c r="E80" s="17">
        <v>7.6923076923076927E-2</v>
      </c>
    </row>
    <row r="81" spans="1:5" x14ac:dyDescent="0.25">
      <c r="A81">
        <v>80</v>
      </c>
      <c r="B81" s="14">
        <f>LN(Sheet1!F81)</f>
        <v>29.307519396790866</v>
      </c>
      <c r="C81" s="13">
        <f>(Sheet1!H81-Sheet1!I81)/Sheet1!H81</f>
        <v>0.45162063622950854</v>
      </c>
      <c r="D81" s="13">
        <f>Sheet1!G81/Sheet1!F81</f>
        <v>0.50182699486392102</v>
      </c>
      <c r="E81" s="17">
        <v>5.4945054945054944E-2</v>
      </c>
    </row>
    <row r="82" spans="1:5" x14ac:dyDescent="0.25">
      <c r="A82">
        <v>81</v>
      </c>
      <c r="B82" s="14">
        <f>LN(Sheet1!F82)</f>
        <v>16.755011734645826</v>
      </c>
      <c r="C82" s="13">
        <f>(Sheet1!H82-Sheet1!I82)/Sheet1!H82</f>
        <v>0.51498571394247861</v>
      </c>
      <c r="D82" s="13">
        <f>Sheet1!G82/Sheet1!F82</f>
        <v>0.72636861365505978</v>
      </c>
      <c r="E82" s="17">
        <v>0.13186813186813187</v>
      </c>
    </row>
    <row r="83" spans="1:5" x14ac:dyDescent="0.25">
      <c r="A83">
        <v>82</v>
      </c>
      <c r="B83" s="14">
        <f>LN(Sheet1!F83)</f>
        <v>16.827454164890039</v>
      </c>
      <c r="C83" s="13">
        <f>(Sheet1!H83-Sheet1!I83)/Sheet1!H83</f>
        <v>0.50487512903965315</v>
      </c>
      <c r="D83" s="13">
        <f>Sheet1!G83/Sheet1!F83</f>
        <v>0.63675335340627226</v>
      </c>
      <c r="E83" s="17">
        <v>0.12087912087912088</v>
      </c>
    </row>
    <row r="84" spans="1:5" x14ac:dyDescent="0.25">
      <c r="A84">
        <v>83</v>
      </c>
      <c r="B84" s="14">
        <f>LN(Sheet1!F84)</f>
        <v>16.843195416858972</v>
      </c>
      <c r="C84" s="13">
        <f>(Sheet1!H84-Sheet1!I84)/Sheet1!H84</f>
        <v>0.51321942261462816</v>
      </c>
      <c r="D84" s="13">
        <f>Sheet1!G84/Sheet1!F84</f>
        <v>0.74421196655336375</v>
      </c>
      <c r="E84" s="17">
        <v>0.14285714285714285</v>
      </c>
    </row>
    <row r="85" spans="1:5" x14ac:dyDescent="0.25">
      <c r="A85">
        <v>84</v>
      </c>
      <c r="B85" s="14">
        <f>LN(Sheet1!F85)</f>
        <v>16.837623384588895</v>
      </c>
      <c r="C85" s="13">
        <f>(Sheet1!H85-Sheet1!I85)/Sheet1!H85</f>
        <v>0.52259011198657079</v>
      </c>
      <c r="D85" s="13">
        <f>Sheet1!G85/Sheet1!F85</f>
        <v>0.75955897334804934</v>
      </c>
      <c r="E85" s="17">
        <v>0.10989010989010989</v>
      </c>
    </row>
    <row r="86" spans="1:5" x14ac:dyDescent="0.25">
      <c r="A86">
        <v>85</v>
      </c>
      <c r="B86" s="14">
        <f>LN(Sheet1!F86)</f>
        <v>16.763549995064494</v>
      </c>
      <c r="C86" s="13">
        <f>(Sheet1!H86-Sheet1!I86)/Sheet1!H86</f>
        <v>0.49629311050466624</v>
      </c>
      <c r="D86" s="13">
        <f>Sheet1!G86/Sheet1!F86</f>
        <v>0.77338218799433534</v>
      </c>
      <c r="E86" s="17">
        <v>0.14285714285714285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21DEB-DB5A-4B13-8048-8BAB33169386}">
  <dimension ref="A1:D85"/>
  <sheetViews>
    <sheetView tabSelected="1" workbookViewId="0">
      <selection sqref="A1:D85"/>
    </sheetView>
  </sheetViews>
  <sheetFormatPr defaultRowHeight="15" x14ac:dyDescent="0.25"/>
  <sheetData>
    <row r="1" spans="1:4" x14ac:dyDescent="0.25">
      <c r="A1">
        <v>21.22</v>
      </c>
      <c r="B1">
        <v>0.56999999999999995</v>
      </c>
      <c r="C1">
        <v>0.32</v>
      </c>
      <c r="D1">
        <v>0.13</v>
      </c>
    </row>
    <row r="2" spans="1:4" x14ac:dyDescent="0.25">
      <c r="A2">
        <v>21.24</v>
      </c>
      <c r="B2">
        <v>0.54</v>
      </c>
      <c r="C2">
        <v>0.28999999999999998</v>
      </c>
      <c r="D2">
        <v>0.24</v>
      </c>
    </row>
    <row r="3" spans="1:4" x14ac:dyDescent="0.25">
      <c r="A3">
        <v>21.33</v>
      </c>
      <c r="B3">
        <v>0.54</v>
      </c>
      <c r="C3">
        <v>0.28999999999999998</v>
      </c>
      <c r="D3">
        <v>0.13</v>
      </c>
    </row>
    <row r="4" spans="1:4" x14ac:dyDescent="0.25">
      <c r="A4">
        <v>21.41</v>
      </c>
      <c r="B4">
        <v>0.51</v>
      </c>
      <c r="C4">
        <v>0.33</v>
      </c>
      <c r="D4">
        <v>0.12</v>
      </c>
    </row>
    <row r="5" spans="1:4" x14ac:dyDescent="0.25">
      <c r="A5">
        <v>21.46</v>
      </c>
      <c r="B5">
        <v>0.52</v>
      </c>
      <c r="C5">
        <v>0.34</v>
      </c>
      <c r="D5">
        <v>0.23</v>
      </c>
    </row>
    <row r="6" spans="1:4" x14ac:dyDescent="0.25">
      <c r="A6">
        <v>29.44</v>
      </c>
      <c r="B6">
        <v>0.36</v>
      </c>
      <c r="C6">
        <v>0.57999999999999996</v>
      </c>
      <c r="D6">
        <v>0.2</v>
      </c>
    </row>
    <row r="7" spans="1:4" x14ac:dyDescent="0.25">
      <c r="A7">
        <v>29.88</v>
      </c>
      <c r="B7">
        <v>0.37</v>
      </c>
      <c r="C7">
        <v>0.65</v>
      </c>
      <c r="D7">
        <v>0.2</v>
      </c>
    </row>
    <row r="8" spans="1:4" x14ac:dyDescent="0.25">
      <c r="A8">
        <v>23.63</v>
      </c>
      <c r="B8">
        <v>0.37</v>
      </c>
      <c r="C8">
        <v>0.6</v>
      </c>
      <c r="D8">
        <v>0.2</v>
      </c>
    </row>
    <row r="9" spans="1:4" x14ac:dyDescent="0.25">
      <c r="A9">
        <v>23.59</v>
      </c>
      <c r="B9">
        <v>0.37</v>
      </c>
      <c r="C9">
        <v>0.6</v>
      </c>
      <c r="D9">
        <v>0.2</v>
      </c>
    </row>
    <row r="10" spans="1:4" x14ac:dyDescent="0.25">
      <c r="A10">
        <v>23.6</v>
      </c>
      <c r="B10">
        <v>0.34</v>
      </c>
      <c r="C10">
        <v>0.59</v>
      </c>
      <c r="D10">
        <v>0.2</v>
      </c>
    </row>
    <row r="11" spans="1:4" x14ac:dyDescent="0.25">
      <c r="A11">
        <v>30.44</v>
      </c>
      <c r="B11">
        <v>0.49</v>
      </c>
      <c r="C11">
        <v>0.16</v>
      </c>
      <c r="D11">
        <v>0.08</v>
      </c>
    </row>
    <row r="12" spans="1:4" x14ac:dyDescent="0.25">
      <c r="A12">
        <v>30.53</v>
      </c>
      <c r="B12">
        <v>0.47</v>
      </c>
      <c r="C12">
        <v>0.16</v>
      </c>
      <c r="D12">
        <v>0.1</v>
      </c>
    </row>
    <row r="13" spans="1:4" x14ac:dyDescent="0.25">
      <c r="A13">
        <v>30.64</v>
      </c>
      <c r="B13">
        <v>0.45</v>
      </c>
      <c r="C13">
        <v>0.18</v>
      </c>
      <c r="D13">
        <v>0.1</v>
      </c>
    </row>
    <row r="14" spans="1:4" x14ac:dyDescent="0.25">
      <c r="A14">
        <v>30.75</v>
      </c>
      <c r="B14">
        <v>0.44</v>
      </c>
      <c r="C14">
        <v>0.19</v>
      </c>
      <c r="D14">
        <v>0.1</v>
      </c>
    </row>
    <row r="15" spans="1:4" x14ac:dyDescent="0.25">
      <c r="A15">
        <v>30.88</v>
      </c>
      <c r="B15">
        <v>0.43</v>
      </c>
      <c r="C15">
        <v>0.17</v>
      </c>
      <c r="D15">
        <v>0.1</v>
      </c>
    </row>
    <row r="16" spans="1:4" x14ac:dyDescent="0.25">
      <c r="A16">
        <v>27.82</v>
      </c>
      <c r="B16">
        <v>0.62</v>
      </c>
      <c r="C16">
        <v>0.31</v>
      </c>
      <c r="D16">
        <v>0.05</v>
      </c>
    </row>
    <row r="17" spans="1:4" x14ac:dyDescent="0.25">
      <c r="A17">
        <v>27.64</v>
      </c>
      <c r="B17">
        <v>0.6</v>
      </c>
      <c r="C17">
        <v>0.12</v>
      </c>
      <c r="D17">
        <v>0.05</v>
      </c>
    </row>
    <row r="18" spans="1:4" x14ac:dyDescent="0.25">
      <c r="A18">
        <v>27.69</v>
      </c>
      <c r="B18">
        <v>0.59</v>
      </c>
      <c r="C18">
        <v>0.12</v>
      </c>
      <c r="D18">
        <v>7.0000000000000007E-2</v>
      </c>
    </row>
    <row r="19" spans="1:4" x14ac:dyDescent="0.25">
      <c r="A19">
        <v>27.71</v>
      </c>
      <c r="B19">
        <v>0.54</v>
      </c>
      <c r="C19">
        <v>0.12</v>
      </c>
      <c r="D19">
        <v>7.0000000000000007E-2</v>
      </c>
    </row>
    <row r="20" spans="1:4" x14ac:dyDescent="0.25">
      <c r="A20">
        <v>27.77</v>
      </c>
      <c r="B20">
        <v>0.55000000000000004</v>
      </c>
      <c r="C20">
        <v>0.11</v>
      </c>
      <c r="D20">
        <v>7.0000000000000007E-2</v>
      </c>
    </row>
    <row r="21" spans="1:4" x14ac:dyDescent="0.25">
      <c r="A21">
        <v>27.22</v>
      </c>
      <c r="B21">
        <v>0.37</v>
      </c>
      <c r="C21">
        <v>0.55000000000000004</v>
      </c>
      <c r="D21">
        <v>0.15</v>
      </c>
    </row>
    <row r="22" spans="1:4" x14ac:dyDescent="0.25">
      <c r="A22">
        <v>27.45</v>
      </c>
      <c r="B22">
        <v>0.32</v>
      </c>
      <c r="C22">
        <v>0.24</v>
      </c>
      <c r="D22">
        <v>0.16</v>
      </c>
    </row>
    <row r="23" spans="1:4" x14ac:dyDescent="0.25">
      <c r="A23">
        <v>27.85</v>
      </c>
      <c r="B23">
        <v>0.36</v>
      </c>
      <c r="C23">
        <v>0.39</v>
      </c>
      <c r="D23">
        <v>0.2</v>
      </c>
    </row>
    <row r="24" spans="1:4" x14ac:dyDescent="0.25">
      <c r="A24">
        <v>27.9</v>
      </c>
      <c r="B24">
        <v>0.42</v>
      </c>
      <c r="C24">
        <v>0.32</v>
      </c>
      <c r="D24">
        <v>0.2</v>
      </c>
    </row>
    <row r="25" spans="1:4" x14ac:dyDescent="0.25">
      <c r="A25">
        <v>27.93</v>
      </c>
      <c r="B25">
        <v>0.42</v>
      </c>
      <c r="C25">
        <v>0.26</v>
      </c>
      <c r="D25">
        <v>0.2</v>
      </c>
    </row>
    <row r="26" spans="1:4" x14ac:dyDescent="0.25">
      <c r="A26">
        <v>25.33</v>
      </c>
      <c r="B26">
        <v>0.16</v>
      </c>
      <c r="C26">
        <v>0.86</v>
      </c>
      <c r="D26">
        <v>0.16</v>
      </c>
    </row>
    <row r="27" spans="1:4" x14ac:dyDescent="0.25">
      <c r="A27">
        <v>25.82</v>
      </c>
      <c r="B27">
        <v>0.15</v>
      </c>
      <c r="C27">
        <v>0.69</v>
      </c>
      <c r="D27">
        <v>0.2</v>
      </c>
    </row>
    <row r="28" spans="1:4" x14ac:dyDescent="0.25">
      <c r="A28">
        <v>26.25</v>
      </c>
      <c r="B28">
        <v>0.17</v>
      </c>
      <c r="C28">
        <v>0.56000000000000005</v>
      </c>
      <c r="D28">
        <v>0.22</v>
      </c>
    </row>
    <row r="29" spans="1:4" x14ac:dyDescent="0.25">
      <c r="A29">
        <v>26.3</v>
      </c>
      <c r="B29">
        <v>0.16</v>
      </c>
      <c r="C29">
        <v>0.57999999999999996</v>
      </c>
      <c r="D29">
        <v>0.22</v>
      </c>
    </row>
    <row r="30" spans="1:4" x14ac:dyDescent="0.25">
      <c r="A30">
        <v>26.64</v>
      </c>
      <c r="B30">
        <v>0.17</v>
      </c>
      <c r="C30">
        <v>0.41</v>
      </c>
      <c r="D30">
        <v>0.22</v>
      </c>
    </row>
    <row r="31" spans="1:4" x14ac:dyDescent="0.25">
      <c r="A31">
        <v>21.02</v>
      </c>
      <c r="B31">
        <v>0.74</v>
      </c>
      <c r="C31">
        <v>0.15</v>
      </c>
      <c r="D31">
        <v>0.12</v>
      </c>
    </row>
    <row r="32" spans="1:4" x14ac:dyDescent="0.25">
      <c r="A32">
        <v>21.14</v>
      </c>
      <c r="B32">
        <v>0.73</v>
      </c>
      <c r="C32">
        <v>0.16</v>
      </c>
      <c r="D32">
        <v>0.12</v>
      </c>
    </row>
    <row r="33" spans="1:4" x14ac:dyDescent="0.25">
      <c r="A33">
        <v>21.08</v>
      </c>
      <c r="B33">
        <v>0.72</v>
      </c>
      <c r="C33">
        <v>0.15</v>
      </c>
      <c r="D33">
        <v>0.13</v>
      </c>
    </row>
    <row r="34" spans="1:4" x14ac:dyDescent="0.25">
      <c r="A34">
        <v>20.93</v>
      </c>
      <c r="B34">
        <v>0.67</v>
      </c>
      <c r="C34">
        <v>0.17</v>
      </c>
      <c r="D34">
        <v>0.13</v>
      </c>
    </row>
    <row r="35" spans="1:4" x14ac:dyDescent="0.25">
      <c r="A35">
        <v>20.99</v>
      </c>
      <c r="B35">
        <v>0.7</v>
      </c>
      <c r="C35">
        <v>0.23</v>
      </c>
      <c r="D35">
        <v>0.14000000000000001</v>
      </c>
    </row>
    <row r="36" spans="1:4" x14ac:dyDescent="0.25">
      <c r="A36">
        <v>28.9</v>
      </c>
      <c r="B36">
        <v>0.32</v>
      </c>
      <c r="C36">
        <v>0.65</v>
      </c>
      <c r="D36">
        <v>0.14000000000000001</v>
      </c>
    </row>
    <row r="37" spans="1:4" x14ac:dyDescent="0.25">
      <c r="A37">
        <v>29.07</v>
      </c>
      <c r="B37">
        <v>0.32</v>
      </c>
      <c r="C37">
        <v>0.41</v>
      </c>
      <c r="D37">
        <v>0.15</v>
      </c>
    </row>
    <row r="38" spans="1:4" x14ac:dyDescent="0.25">
      <c r="A38">
        <v>29.25</v>
      </c>
      <c r="B38">
        <v>0.3</v>
      </c>
      <c r="C38">
        <v>0.45</v>
      </c>
      <c r="D38">
        <v>0.16</v>
      </c>
    </row>
    <row r="39" spans="1:4" x14ac:dyDescent="0.25">
      <c r="A39">
        <v>29.53</v>
      </c>
      <c r="B39">
        <v>0.27</v>
      </c>
      <c r="C39">
        <v>0.56000000000000005</v>
      </c>
      <c r="D39">
        <v>0.15</v>
      </c>
    </row>
    <row r="40" spans="1:4" x14ac:dyDescent="0.25">
      <c r="A40">
        <v>29.54</v>
      </c>
      <c r="B40">
        <v>0.28000000000000003</v>
      </c>
      <c r="C40">
        <v>0.55000000000000004</v>
      </c>
      <c r="D40">
        <v>0.18</v>
      </c>
    </row>
    <row r="41" spans="1:4" x14ac:dyDescent="0.25">
      <c r="A41">
        <v>27.08</v>
      </c>
      <c r="B41">
        <v>0.14000000000000001</v>
      </c>
      <c r="C41">
        <v>0.18</v>
      </c>
      <c r="D41">
        <v>0.03</v>
      </c>
    </row>
    <row r="42" spans="1:4" x14ac:dyDescent="0.25">
      <c r="A42">
        <v>27.36</v>
      </c>
      <c r="B42">
        <v>0.14000000000000001</v>
      </c>
      <c r="C42">
        <v>0.26</v>
      </c>
      <c r="D42">
        <v>0.04</v>
      </c>
    </row>
    <row r="43" spans="1:4" x14ac:dyDescent="0.25">
      <c r="A43">
        <v>27.47</v>
      </c>
      <c r="B43">
        <v>0.15</v>
      </c>
      <c r="C43">
        <v>0.24</v>
      </c>
      <c r="D43">
        <v>0.08</v>
      </c>
    </row>
    <row r="44" spans="1:4" x14ac:dyDescent="0.25">
      <c r="A44">
        <v>27.53</v>
      </c>
      <c r="B44">
        <v>0.12</v>
      </c>
      <c r="C44">
        <v>0.27</v>
      </c>
      <c r="D44">
        <v>7.0000000000000007E-2</v>
      </c>
    </row>
    <row r="45" spans="1:4" x14ac:dyDescent="0.25">
      <c r="A45">
        <v>27.62</v>
      </c>
      <c r="B45">
        <v>0.12</v>
      </c>
      <c r="C45">
        <v>0.32</v>
      </c>
      <c r="D45">
        <v>7.0000000000000007E-2</v>
      </c>
    </row>
    <row r="46" spans="1:4" x14ac:dyDescent="0.25">
      <c r="A46">
        <v>17.27</v>
      </c>
      <c r="B46">
        <v>0.31</v>
      </c>
      <c r="C46">
        <v>0.36</v>
      </c>
      <c r="D46">
        <v>0.22</v>
      </c>
    </row>
    <row r="47" spans="1:4" x14ac:dyDescent="0.25">
      <c r="A47">
        <v>17.350000000000001</v>
      </c>
      <c r="B47">
        <v>0.32</v>
      </c>
      <c r="C47">
        <v>0.34</v>
      </c>
      <c r="D47">
        <v>0.11</v>
      </c>
    </row>
    <row r="48" spans="1:4" x14ac:dyDescent="0.25">
      <c r="A48">
        <v>17.47</v>
      </c>
      <c r="B48">
        <v>0.34</v>
      </c>
      <c r="C48">
        <v>0.31</v>
      </c>
      <c r="D48">
        <v>0.16</v>
      </c>
    </row>
    <row r="49" spans="1:4" x14ac:dyDescent="0.25">
      <c r="A49">
        <v>18.46</v>
      </c>
      <c r="B49">
        <v>0.37</v>
      </c>
      <c r="C49">
        <v>0.51</v>
      </c>
      <c r="D49">
        <v>0.19</v>
      </c>
    </row>
    <row r="50" spans="1:4" x14ac:dyDescent="0.25">
      <c r="A50">
        <v>18.59</v>
      </c>
      <c r="B50">
        <v>0.36</v>
      </c>
      <c r="C50">
        <v>0.54</v>
      </c>
      <c r="D50">
        <v>0.16</v>
      </c>
    </row>
    <row r="51" spans="1:4" x14ac:dyDescent="0.25">
      <c r="A51">
        <v>18.29</v>
      </c>
      <c r="B51">
        <v>0.28000000000000003</v>
      </c>
      <c r="C51">
        <v>0.47</v>
      </c>
      <c r="D51">
        <v>0.08</v>
      </c>
    </row>
    <row r="52" spans="1:4" x14ac:dyDescent="0.25">
      <c r="A52">
        <v>18.39</v>
      </c>
      <c r="B52">
        <v>0.28000000000000003</v>
      </c>
      <c r="C52">
        <v>0.48</v>
      </c>
      <c r="D52">
        <v>0.08</v>
      </c>
    </row>
    <row r="53" spans="1:4" x14ac:dyDescent="0.25">
      <c r="A53">
        <v>18.38</v>
      </c>
      <c r="B53">
        <v>0.3</v>
      </c>
      <c r="C53">
        <v>0.44</v>
      </c>
      <c r="D53">
        <v>0.09</v>
      </c>
    </row>
    <row r="54" spans="1:4" x14ac:dyDescent="0.25">
      <c r="A54">
        <v>18.91</v>
      </c>
      <c r="B54">
        <v>0.33</v>
      </c>
      <c r="C54">
        <v>0.52</v>
      </c>
      <c r="D54">
        <v>0.08</v>
      </c>
    </row>
    <row r="55" spans="1:4" x14ac:dyDescent="0.25">
      <c r="A55">
        <v>19</v>
      </c>
      <c r="B55">
        <v>0.33</v>
      </c>
      <c r="C55">
        <v>0.52</v>
      </c>
      <c r="D55">
        <v>0.09</v>
      </c>
    </row>
    <row r="56" spans="1:4" x14ac:dyDescent="0.25">
      <c r="A56">
        <v>29.15</v>
      </c>
      <c r="B56">
        <v>0.53</v>
      </c>
      <c r="C56">
        <v>0.38</v>
      </c>
      <c r="D56">
        <v>0.13</v>
      </c>
    </row>
    <row r="57" spans="1:4" x14ac:dyDescent="0.25">
      <c r="A57">
        <v>29.11</v>
      </c>
      <c r="B57">
        <v>0.54</v>
      </c>
      <c r="C57">
        <v>0.34</v>
      </c>
      <c r="D57">
        <v>0.12</v>
      </c>
    </row>
    <row r="58" spans="1:4" x14ac:dyDescent="0.25">
      <c r="A58">
        <v>29.17</v>
      </c>
      <c r="B58">
        <v>0.55000000000000004</v>
      </c>
      <c r="C58">
        <v>0.34</v>
      </c>
      <c r="D58">
        <v>0.13</v>
      </c>
    </row>
    <row r="59" spans="1:4" x14ac:dyDescent="0.25">
      <c r="A59">
        <v>29.12</v>
      </c>
      <c r="B59">
        <v>0.56000000000000005</v>
      </c>
      <c r="C59">
        <v>0.28000000000000003</v>
      </c>
      <c r="D59">
        <v>0.13</v>
      </c>
    </row>
    <row r="60" spans="1:4" x14ac:dyDescent="0.25">
      <c r="A60">
        <v>29.06</v>
      </c>
      <c r="B60">
        <v>0.54</v>
      </c>
      <c r="C60">
        <v>0.32</v>
      </c>
      <c r="D60">
        <v>0.12</v>
      </c>
    </row>
    <row r="61" spans="1:4" x14ac:dyDescent="0.25">
      <c r="A61">
        <v>28.48</v>
      </c>
      <c r="B61">
        <v>0.22</v>
      </c>
      <c r="C61">
        <v>0.41</v>
      </c>
      <c r="D61">
        <v>0.18</v>
      </c>
    </row>
    <row r="62" spans="1:4" x14ac:dyDescent="0.25">
      <c r="A62">
        <v>28.6</v>
      </c>
      <c r="B62">
        <v>0.22</v>
      </c>
      <c r="C62">
        <v>0.37</v>
      </c>
      <c r="D62">
        <v>0.23</v>
      </c>
    </row>
    <row r="63" spans="1:4" x14ac:dyDescent="0.25">
      <c r="A63">
        <v>28.69</v>
      </c>
      <c r="B63">
        <v>0.27</v>
      </c>
      <c r="C63">
        <v>0.26</v>
      </c>
      <c r="D63">
        <v>0.24</v>
      </c>
    </row>
    <row r="64" spans="1:4" x14ac:dyDescent="0.25">
      <c r="A64">
        <v>28.87</v>
      </c>
      <c r="B64">
        <v>0.28000000000000003</v>
      </c>
      <c r="C64">
        <v>0.23</v>
      </c>
      <c r="D64">
        <v>0.23</v>
      </c>
    </row>
    <row r="65" spans="1:4" x14ac:dyDescent="0.25">
      <c r="A65">
        <v>29</v>
      </c>
      <c r="B65">
        <v>0.24</v>
      </c>
      <c r="C65">
        <v>0.16</v>
      </c>
      <c r="D65">
        <v>0.24</v>
      </c>
    </row>
    <row r="66" spans="1:4" x14ac:dyDescent="0.25">
      <c r="A66">
        <v>15.46</v>
      </c>
      <c r="B66">
        <v>0.37</v>
      </c>
      <c r="C66">
        <v>0.19</v>
      </c>
      <c r="D66">
        <v>0.2</v>
      </c>
    </row>
    <row r="67" spans="1:4" x14ac:dyDescent="0.25">
      <c r="A67">
        <v>15.53</v>
      </c>
      <c r="B67">
        <v>0.36</v>
      </c>
      <c r="C67">
        <v>0.14000000000000001</v>
      </c>
      <c r="D67">
        <v>0.19</v>
      </c>
    </row>
    <row r="68" spans="1:4" x14ac:dyDescent="0.25">
      <c r="A68">
        <v>15.7</v>
      </c>
      <c r="B68">
        <v>0.38</v>
      </c>
      <c r="C68">
        <v>0.14000000000000001</v>
      </c>
      <c r="D68">
        <v>0.21</v>
      </c>
    </row>
    <row r="69" spans="1:4" x14ac:dyDescent="0.25">
      <c r="A69">
        <v>15.99</v>
      </c>
      <c r="B69">
        <v>0.37</v>
      </c>
      <c r="C69">
        <v>0.45</v>
      </c>
      <c r="D69">
        <v>0.22</v>
      </c>
    </row>
    <row r="70" spans="1:4" x14ac:dyDescent="0.25">
      <c r="A70">
        <v>15.82</v>
      </c>
      <c r="B70">
        <v>0.36</v>
      </c>
      <c r="C70">
        <v>0.31</v>
      </c>
      <c r="D70">
        <v>0.2</v>
      </c>
    </row>
    <row r="71" spans="1:4" x14ac:dyDescent="0.25">
      <c r="A71">
        <v>13.64</v>
      </c>
      <c r="B71">
        <v>0.54</v>
      </c>
      <c r="C71">
        <v>0.5</v>
      </c>
      <c r="D71">
        <v>0.14000000000000001</v>
      </c>
    </row>
    <row r="72" spans="1:4" x14ac:dyDescent="0.25">
      <c r="A72">
        <v>13.69</v>
      </c>
      <c r="B72">
        <v>0.48</v>
      </c>
      <c r="C72">
        <v>0.45</v>
      </c>
      <c r="D72">
        <v>0.15</v>
      </c>
    </row>
    <row r="73" spans="1:4" x14ac:dyDescent="0.25">
      <c r="A73">
        <v>13.62</v>
      </c>
      <c r="B73">
        <v>0.5</v>
      </c>
      <c r="C73">
        <v>0.31</v>
      </c>
      <c r="D73">
        <v>0.14000000000000001</v>
      </c>
    </row>
    <row r="74" spans="1:4" x14ac:dyDescent="0.25">
      <c r="A74">
        <v>13.77</v>
      </c>
      <c r="B74">
        <v>0.51</v>
      </c>
      <c r="C74">
        <v>0.27</v>
      </c>
      <c r="D74">
        <v>0.16</v>
      </c>
    </row>
    <row r="75" spans="1:4" x14ac:dyDescent="0.25">
      <c r="A75">
        <v>14.08</v>
      </c>
      <c r="B75">
        <v>0.53</v>
      </c>
      <c r="C75">
        <v>0.26</v>
      </c>
      <c r="D75">
        <v>0.14000000000000001</v>
      </c>
    </row>
    <row r="76" spans="1:4" x14ac:dyDescent="0.25">
      <c r="A76">
        <v>28.81</v>
      </c>
      <c r="B76">
        <v>0.42</v>
      </c>
      <c r="C76">
        <v>0.37</v>
      </c>
      <c r="D76">
        <v>0.08</v>
      </c>
    </row>
    <row r="77" spans="1:4" x14ac:dyDescent="0.25">
      <c r="A77">
        <v>28.91</v>
      </c>
      <c r="B77">
        <v>0.46</v>
      </c>
      <c r="C77">
        <v>0.39</v>
      </c>
      <c r="D77">
        <v>0.05</v>
      </c>
    </row>
    <row r="78" spans="1:4" x14ac:dyDescent="0.25">
      <c r="A78">
        <v>29.18</v>
      </c>
      <c r="B78">
        <v>0.47</v>
      </c>
      <c r="C78">
        <v>0.42</v>
      </c>
      <c r="D78">
        <v>7.0000000000000007E-2</v>
      </c>
    </row>
    <row r="79" spans="1:4" x14ac:dyDescent="0.25">
      <c r="A79">
        <v>29.29</v>
      </c>
      <c r="B79">
        <v>0.48</v>
      </c>
      <c r="C79">
        <v>0.51</v>
      </c>
      <c r="D79">
        <v>0.08</v>
      </c>
    </row>
    <row r="80" spans="1:4" x14ac:dyDescent="0.25">
      <c r="A80">
        <v>29.31</v>
      </c>
      <c r="B80">
        <v>0.45</v>
      </c>
      <c r="C80">
        <v>0.5</v>
      </c>
      <c r="D80">
        <v>0.05</v>
      </c>
    </row>
    <row r="81" spans="1:4" x14ac:dyDescent="0.25">
      <c r="A81">
        <v>16.760000000000002</v>
      </c>
      <c r="B81">
        <v>0.52</v>
      </c>
      <c r="C81">
        <v>0.73</v>
      </c>
      <c r="D81">
        <v>0.13</v>
      </c>
    </row>
    <row r="82" spans="1:4" x14ac:dyDescent="0.25">
      <c r="A82">
        <v>16.829999999999998</v>
      </c>
      <c r="B82">
        <v>0.51</v>
      </c>
      <c r="C82">
        <v>0.64</v>
      </c>
      <c r="D82">
        <v>0.12</v>
      </c>
    </row>
    <row r="83" spans="1:4" x14ac:dyDescent="0.25">
      <c r="A83">
        <v>16.84</v>
      </c>
      <c r="B83">
        <v>0.51</v>
      </c>
      <c r="C83">
        <v>0.74</v>
      </c>
      <c r="D83">
        <v>0.14000000000000001</v>
      </c>
    </row>
    <row r="84" spans="1:4" x14ac:dyDescent="0.25">
      <c r="A84">
        <v>16.84</v>
      </c>
      <c r="B84">
        <v>0.52</v>
      </c>
      <c r="C84">
        <v>0.76</v>
      </c>
      <c r="D84">
        <v>0.11</v>
      </c>
    </row>
    <row r="85" spans="1:4" x14ac:dyDescent="0.25">
      <c r="A85">
        <v>16.760000000000002</v>
      </c>
      <c r="B85">
        <v>0.5</v>
      </c>
      <c r="C85">
        <v>0.77</v>
      </c>
      <c r="D85">
        <v>0.14000000000000001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I N D O W S</dc:creator>
  <cp:lastModifiedBy>W I N D O W S</cp:lastModifiedBy>
  <dcterms:created xsi:type="dcterms:W3CDTF">2023-11-27T10:56:59Z</dcterms:created>
  <dcterms:modified xsi:type="dcterms:W3CDTF">2023-11-29T06:56:41Z</dcterms:modified>
</cp:coreProperties>
</file>